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70" windowWidth="27660" windowHeight="11280" tabRatio="432" activeTab="1"/>
  </bookViews>
  <sheets>
    <sheet name="說明" sheetId="2" r:id="rId1"/>
    <sheet name="防禦值為導向" sheetId="5" r:id="rId2"/>
    <sheet name="血量為導向" sheetId="3" r:id="rId3"/>
    <sheet name="Sheet1" sheetId="1" r:id="rId4"/>
    <sheet name="Sheet6" sheetId="6" r:id="rId5"/>
  </sheets>
  <calcPr calcId="125725"/>
</workbook>
</file>

<file path=xl/calcChain.xml><?xml version="1.0" encoding="utf-8"?>
<calcChain xmlns="http://schemas.openxmlformats.org/spreadsheetml/2006/main">
  <c r="F121" i="5"/>
  <c r="H114"/>
  <c r="H115"/>
  <c r="G115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102"/>
  <c r="G114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4"/>
  <c r="B3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F115"/>
  <c r="F114"/>
  <c r="I115" l="1"/>
  <c r="I114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O5" s="1"/>
  <c r="M4"/>
  <c r="O4" s="1"/>
  <c r="M3"/>
  <c r="O3" s="1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P3" l="1"/>
  <c r="O6"/>
  <c r="J3" i="6"/>
  <c r="I3"/>
  <c r="B2"/>
  <c r="K102" i="3"/>
  <c r="K3"/>
  <c r="K4" s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E102"/>
  <c r="E101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D3"/>
  <c r="B3" s="1"/>
  <c r="D4" s="1"/>
  <c r="R4"/>
  <c r="R5" s="1"/>
  <c r="R6" s="1"/>
  <c r="R7" s="1"/>
  <c r="R8" s="1"/>
  <c r="R9" s="1"/>
  <c r="R10" s="1"/>
  <c r="R11" s="1"/>
  <c r="R12" s="1"/>
  <c r="R13" s="1"/>
  <c r="R14" s="1"/>
  <c r="R15" s="1"/>
  <c r="R16" s="1"/>
  <c r="Q3"/>
  <c r="O3" s="1"/>
  <c r="Q4" s="1"/>
  <c r="E4"/>
  <c r="E5"/>
  <c r="E6"/>
  <c r="E7"/>
  <c r="E8"/>
  <c r="E9"/>
  <c r="E10"/>
  <c r="E11"/>
  <c r="E12"/>
  <c r="E13"/>
  <c r="E14"/>
  <c r="E15"/>
  <c r="E16"/>
  <c r="O7" i="5" l="1"/>
  <c r="U3"/>
  <c r="V3" s="1"/>
  <c r="D2" i="6"/>
  <c r="D3" i="5"/>
  <c r="B3" i="6"/>
  <c r="F2"/>
  <c r="E2" s="1"/>
  <c r="F3" s="1"/>
  <c r="J3" i="5"/>
  <c r="E3"/>
  <c r="J3" i="3"/>
  <c r="H3"/>
  <c r="O4"/>
  <c r="Q5" s="1"/>
  <c r="S4"/>
  <c r="F4"/>
  <c r="J4" s="1"/>
  <c r="B4"/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3"/>
  <c r="O8" i="5" l="1"/>
  <c r="K3"/>
  <c r="J4"/>
  <c r="D3" i="6"/>
  <c r="E3" s="1"/>
  <c r="U4" i="5"/>
  <c r="D4"/>
  <c r="D5" i="3"/>
  <c r="B5" s="1"/>
  <c r="H4"/>
  <c r="O5"/>
  <c r="Q6" s="1"/>
  <c r="S5"/>
  <c r="E4" i="5" l="1"/>
  <c r="P4"/>
  <c r="O9"/>
  <c r="F5" i="3"/>
  <c r="J5" s="1"/>
  <c r="K4" i="5"/>
  <c r="V4"/>
  <c r="U5"/>
  <c r="J5"/>
  <c r="D6" i="3"/>
  <c r="H5"/>
  <c r="O6"/>
  <c r="Q7" s="1"/>
  <c r="S6"/>
  <c r="E5" i="5" l="1"/>
  <c r="P5"/>
  <c r="O10"/>
  <c r="K5"/>
  <c r="V5"/>
  <c r="U6"/>
  <c r="J6"/>
  <c r="F6" i="3"/>
  <c r="J6" s="1"/>
  <c r="B6"/>
  <c r="O7"/>
  <c r="Q8" s="1"/>
  <c r="S7"/>
  <c r="O11" i="5" l="1"/>
  <c r="U7"/>
  <c r="V6"/>
  <c r="J7"/>
  <c r="D7" i="3"/>
  <c r="H6"/>
  <c r="O8"/>
  <c r="Q9" s="1"/>
  <c r="S8"/>
  <c r="O12" i="5" l="1"/>
  <c r="V7"/>
  <c r="U8"/>
  <c r="J8"/>
  <c r="B7" i="3"/>
  <c r="F7"/>
  <c r="J7" s="1"/>
  <c r="O9"/>
  <c r="Q10" s="1"/>
  <c r="S9"/>
  <c r="O13" i="5" l="1"/>
  <c r="U9"/>
  <c r="V8"/>
  <c r="J9"/>
  <c r="D8" i="3"/>
  <c r="H7"/>
  <c r="O10"/>
  <c r="Q11" s="1"/>
  <c r="S10"/>
  <c r="O14" i="5" l="1"/>
  <c r="U10"/>
  <c r="V9"/>
  <c r="J10"/>
  <c r="B8" i="3"/>
  <c r="F8"/>
  <c r="J8" s="1"/>
  <c r="O11"/>
  <c r="Q12" s="1"/>
  <c r="S11"/>
  <c r="O15" i="5" l="1"/>
  <c r="U11"/>
  <c r="V10"/>
  <c r="J11"/>
  <c r="D9" i="3"/>
  <c r="H8"/>
  <c r="O12"/>
  <c r="Q13" s="1"/>
  <c r="S12"/>
  <c r="O16" i="5" l="1"/>
  <c r="U12"/>
  <c r="V11"/>
  <c r="J12"/>
  <c r="F9" i="3"/>
  <c r="J9" s="1"/>
  <c r="B9"/>
  <c r="O13"/>
  <c r="Q14" s="1"/>
  <c r="S13"/>
  <c r="O17" i="5" l="1"/>
  <c r="U13"/>
  <c r="V12"/>
  <c r="J13"/>
  <c r="D10" i="3"/>
  <c r="H9"/>
  <c r="O14"/>
  <c r="Q15" s="1"/>
  <c r="S14"/>
  <c r="O18" i="5" l="1"/>
  <c r="U14"/>
  <c r="V13"/>
  <c r="J14"/>
  <c r="B10" i="3"/>
  <c r="F10"/>
  <c r="J10" s="1"/>
  <c r="O15"/>
  <c r="Q16" s="1"/>
  <c r="S15"/>
  <c r="O19" i="5" l="1"/>
  <c r="U15"/>
  <c r="V14"/>
  <c r="J15"/>
  <c r="D11" i="3"/>
  <c r="H10"/>
  <c r="O16"/>
  <c r="S16"/>
  <c r="O20" i="5" l="1"/>
  <c r="U16"/>
  <c r="V15"/>
  <c r="J16"/>
  <c r="B11" i="3"/>
  <c r="F11"/>
  <c r="J11" s="1"/>
  <c r="O21" i="5" l="1"/>
  <c r="U17"/>
  <c r="V16"/>
  <c r="J17"/>
  <c r="D12" i="3"/>
  <c r="H11"/>
  <c r="O22" i="5" l="1"/>
  <c r="V17"/>
  <c r="U18"/>
  <c r="J18"/>
  <c r="B12" i="3"/>
  <c r="F12"/>
  <c r="J12" s="1"/>
  <c r="O23" i="5" l="1"/>
  <c r="V18"/>
  <c r="U19"/>
  <c r="J19"/>
  <c r="D13" i="3"/>
  <c r="H12"/>
  <c r="O24" i="5" l="1"/>
  <c r="V19"/>
  <c r="U20"/>
  <c r="J20"/>
  <c r="B13" i="3"/>
  <c r="F13"/>
  <c r="J13" s="1"/>
  <c r="O25" i="5" l="1"/>
  <c r="V20"/>
  <c r="U21"/>
  <c r="J21"/>
  <c r="D14" i="3"/>
  <c r="H13"/>
  <c r="O26" i="5" l="1"/>
  <c r="V21"/>
  <c r="U22"/>
  <c r="J22"/>
  <c r="B14" i="3"/>
  <c r="F14"/>
  <c r="J14" s="1"/>
  <c r="O27" i="5" l="1"/>
  <c r="V22"/>
  <c r="U23"/>
  <c r="J23"/>
  <c r="D15" i="3"/>
  <c r="H14"/>
  <c r="O28" i="5" l="1"/>
  <c r="V23"/>
  <c r="U24"/>
  <c r="J24"/>
  <c r="B15" i="3"/>
  <c r="F15"/>
  <c r="J15" s="1"/>
  <c r="O29" i="5" l="1"/>
  <c r="V24"/>
  <c r="U25"/>
  <c r="J25"/>
  <c r="D16" i="3"/>
  <c r="H15"/>
  <c r="O30" i="5" l="1"/>
  <c r="V25"/>
  <c r="U26"/>
  <c r="J26"/>
  <c r="B16" i="3"/>
  <c r="F16"/>
  <c r="J16" s="1"/>
  <c r="O31" i="5" l="1"/>
  <c r="V26"/>
  <c r="U27"/>
  <c r="J27"/>
  <c r="D17" i="3"/>
  <c r="H16"/>
  <c r="O32" i="5" l="1"/>
  <c r="V27"/>
  <c r="U28"/>
  <c r="J28"/>
  <c r="B17" i="3"/>
  <c r="F17"/>
  <c r="J17" s="1"/>
  <c r="O33" i="5" l="1"/>
  <c r="V28"/>
  <c r="U29"/>
  <c r="J29"/>
  <c r="D18" i="3"/>
  <c r="H17"/>
  <c r="O34" i="5" l="1"/>
  <c r="V29"/>
  <c r="U30"/>
  <c r="J30"/>
  <c r="B18" i="3"/>
  <c r="F18"/>
  <c r="J18" s="1"/>
  <c r="O35" i="5" l="1"/>
  <c r="V30"/>
  <c r="U31"/>
  <c r="J31"/>
  <c r="D19" i="3"/>
  <c r="H18"/>
  <c r="O36" i="5" l="1"/>
  <c r="V31"/>
  <c r="U32"/>
  <c r="J32"/>
  <c r="F19" i="3"/>
  <c r="J19" s="1"/>
  <c r="B19"/>
  <c r="O37" i="5" l="1"/>
  <c r="V32"/>
  <c r="U33"/>
  <c r="J33"/>
  <c r="D20" i="3"/>
  <c r="H19"/>
  <c r="O38" i="5" l="1"/>
  <c r="U34"/>
  <c r="V33"/>
  <c r="J34"/>
  <c r="B20" i="3"/>
  <c r="F20"/>
  <c r="J20" s="1"/>
  <c r="O39" i="5" l="1"/>
  <c r="V34"/>
  <c r="U35"/>
  <c r="J35"/>
  <c r="D21" i="3"/>
  <c r="H20"/>
  <c r="O40" i="5" l="1"/>
  <c r="U36"/>
  <c r="V35"/>
  <c r="J36"/>
  <c r="F21" i="3"/>
  <c r="J21" s="1"/>
  <c r="B21"/>
  <c r="O41" i="5" l="1"/>
  <c r="V36"/>
  <c r="U37"/>
  <c r="J37"/>
  <c r="D22" i="3"/>
  <c r="H21"/>
  <c r="O42" i="5" l="1"/>
  <c r="U38"/>
  <c r="V37"/>
  <c r="J38"/>
  <c r="B22" i="3"/>
  <c r="F22"/>
  <c r="J22" s="1"/>
  <c r="O43" i="5" l="1"/>
  <c r="V38"/>
  <c r="U39"/>
  <c r="J39"/>
  <c r="D23" i="3"/>
  <c r="H22"/>
  <c r="O44" i="5" l="1"/>
  <c r="V39"/>
  <c r="U40"/>
  <c r="J40"/>
  <c r="F23" i="3"/>
  <c r="J23" s="1"/>
  <c r="B23"/>
  <c r="O45" i="5" l="1"/>
  <c r="V40"/>
  <c r="U41"/>
  <c r="J41"/>
  <c r="D24" i="3"/>
  <c r="H23"/>
  <c r="O46" i="5" l="1"/>
  <c r="V41"/>
  <c r="U42"/>
  <c r="J42"/>
  <c r="B24" i="3"/>
  <c r="F24"/>
  <c r="J24" s="1"/>
  <c r="O47" i="5" l="1"/>
  <c r="V42"/>
  <c r="U43"/>
  <c r="J43"/>
  <c r="D25" i="3"/>
  <c r="H24"/>
  <c r="O48" i="5" l="1"/>
  <c r="V43"/>
  <c r="U44"/>
  <c r="J44"/>
  <c r="F25" i="3"/>
  <c r="J25" s="1"/>
  <c r="B25"/>
  <c r="O49" i="5" l="1"/>
  <c r="V44"/>
  <c r="U45"/>
  <c r="J45"/>
  <c r="D26" i="3"/>
  <c r="H25"/>
  <c r="O50" i="5" l="1"/>
  <c r="V45"/>
  <c r="U46"/>
  <c r="J46"/>
  <c r="B26" i="3"/>
  <c r="F26"/>
  <c r="J26" s="1"/>
  <c r="O51" i="5" l="1"/>
  <c r="V46"/>
  <c r="U47"/>
  <c r="J47"/>
  <c r="D27" i="3"/>
  <c r="H26"/>
  <c r="O52" i="5" l="1"/>
  <c r="V47"/>
  <c r="U48"/>
  <c r="J48"/>
  <c r="B27" i="3"/>
  <c r="F27"/>
  <c r="J27" s="1"/>
  <c r="O53" i="5" l="1"/>
  <c r="V48"/>
  <c r="U49"/>
  <c r="J49"/>
  <c r="D28" i="3"/>
  <c r="H27"/>
  <c r="O54" i="5" l="1"/>
  <c r="V49"/>
  <c r="U50"/>
  <c r="J50"/>
  <c r="B28" i="3"/>
  <c r="F28"/>
  <c r="J28" s="1"/>
  <c r="O55" i="5" l="1"/>
  <c r="V50"/>
  <c r="U51"/>
  <c r="J51"/>
  <c r="D29" i="3"/>
  <c r="H28"/>
  <c r="O56" i="5" l="1"/>
  <c r="V51"/>
  <c r="U52"/>
  <c r="J52"/>
  <c r="F29" i="3"/>
  <c r="J29" s="1"/>
  <c r="B29"/>
  <c r="O57" i="5" l="1"/>
  <c r="U53"/>
  <c r="V52"/>
  <c r="J53"/>
  <c r="D30" i="3"/>
  <c r="H29"/>
  <c r="O58" i="5" l="1"/>
  <c r="V53"/>
  <c r="U54"/>
  <c r="J54"/>
  <c r="B30" i="3"/>
  <c r="F30"/>
  <c r="J30" s="1"/>
  <c r="O59" i="5" l="1"/>
  <c r="V54"/>
  <c r="U55"/>
  <c r="J55"/>
  <c r="D31" i="3"/>
  <c r="H30"/>
  <c r="O60" i="5" l="1"/>
  <c r="V55"/>
  <c r="U56"/>
  <c r="J56"/>
  <c r="F31" i="3"/>
  <c r="J31" s="1"/>
  <c r="B31"/>
  <c r="O61" i="5" l="1"/>
  <c r="V56"/>
  <c r="U57"/>
  <c r="J57"/>
  <c r="D32" i="3"/>
  <c r="H31"/>
  <c r="O62" i="5" l="1"/>
  <c r="V57"/>
  <c r="U58"/>
  <c r="J58"/>
  <c r="B32" i="3"/>
  <c r="F32"/>
  <c r="J32" s="1"/>
  <c r="O63" i="5" l="1"/>
  <c r="V58"/>
  <c r="U59"/>
  <c r="J59"/>
  <c r="D33" i="3"/>
  <c r="H32"/>
  <c r="O64" i="5" l="1"/>
  <c r="V59"/>
  <c r="U60"/>
  <c r="J60"/>
  <c r="F33" i="3"/>
  <c r="J33" s="1"/>
  <c r="B33"/>
  <c r="O65" i="5" l="1"/>
  <c r="V60"/>
  <c r="U61"/>
  <c r="J61"/>
  <c r="D34" i="3"/>
  <c r="H33"/>
  <c r="O66" i="5" l="1"/>
  <c r="V61"/>
  <c r="U62"/>
  <c r="J62"/>
  <c r="B34" i="3"/>
  <c r="F34"/>
  <c r="J34" s="1"/>
  <c r="O67" i="5" l="1"/>
  <c r="V62"/>
  <c r="U63"/>
  <c r="J63"/>
  <c r="D35" i="3"/>
  <c r="H34"/>
  <c r="O68" i="5" l="1"/>
  <c r="V63"/>
  <c r="U64"/>
  <c r="J64"/>
  <c r="F35" i="3"/>
  <c r="J35" s="1"/>
  <c r="B35"/>
  <c r="O69" i="5" l="1"/>
  <c r="V64"/>
  <c r="U65"/>
  <c r="J65"/>
  <c r="D36" i="3"/>
  <c r="H35"/>
  <c r="O70" i="5" l="1"/>
  <c r="V65"/>
  <c r="U66"/>
  <c r="J66"/>
  <c r="B36" i="3"/>
  <c r="F36"/>
  <c r="J36" s="1"/>
  <c r="O71" i="5" l="1"/>
  <c r="V66"/>
  <c r="U67"/>
  <c r="J67"/>
  <c r="D37" i="3"/>
  <c r="H36"/>
  <c r="O72" i="5" l="1"/>
  <c r="V67"/>
  <c r="U68"/>
  <c r="J68"/>
  <c r="B37" i="3"/>
  <c r="F37"/>
  <c r="J37" s="1"/>
  <c r="O73" i="5" l="1"/>
  <c r="U69"/>
  <c r="V68"/>
  <c r="J69"/>
  <c r="D38" i="3"/>
  <c r="H37"/>
  <c r="O74" i="5" l="1"/>
  <c r="V69"/>
  <c r="U70"/>
  <c r="J70"/>
  <c r="B38" i="3"/>
  <c r="F38"/>
  <c r="J38" s="1"/>
  <c r="O75" i="5" l="1"/>
  <c r="V70"/>
  <c r="U71"/>
  <c r="J71"/>
  <c r="D39" i="3"/>
  <c r="H38"/>
  <c r="O76" i="5" l="1"/>
  <c r="V71"/>
  <c r="U72"/>
  <c r="J72"/>
  <c r="F39" i="3"/>
  <c r="J39" s="1"/>
  <c r="B39"/>
  <c r="O77" i="5" l="1"/>
  <c r="U73"/>
  <c r="V72"/>
  <c r="J73"/>
  <c r="D40" i="3"/>
  <c r="H39"/>
  <c r="O78" i="5" l="1"/>
  <c r="V73"/>
  <c r="U74"/>
  <c r="J74"/>
  <c r="B40" i="3"/>
  <c r="F40"/>
  <c r="J40" s="1"/>
  <c r="O79" i="5" l="1"/>
  <c r="V74"/>
  <c r="U75"/>
  <c r="J75"/>
  <c r="D41" i="3"/>
  <c r="H40"/>
  <c r="O80" i="5" l="1"/>
  <c r="V75"/>
  <c r="U76"/>
  <c r="J76"/>
  <c r="B41" i="3"/>
  <c r="F41"/>
  <c r="J41" s="1"/>
  <c r="O81" i="5" l="1"/>
  <c r="V76"/>
  <c r="U77"/>
  <c r="J77"/>
  <c r="D42" i="3"/>
  <c r="H41"/>
  <c r="O82" i="5" l="1"/>
  <c r="V77"/>
  <c r="U78"/>
  <c r="J78"/>
  <c r="F42" i="3"/>
  <c r="J42" s="1"/>
  <c r="B42"/>
  <c r="O83" i="5" l="1"/>
  <c r="V78"/>
  <c r="U79"/>
  <c r="J79"/>
  <c r="D43" i="3"/>
  <c r="H42"/>
  <c r="O84" i="5" l="1"/>
  <c r="V79"/>
  <c r="U80"/>
  <c r="J80"/>
  <c r="F43" i="3"/>
  <c r="J43" s="1"/>
  <c r="B43"/>
  <c r="O85" i="5" l="1"/>
  <c r="V80"/>
  <c r="U81"/>
  <c r="J81"/>
  <c r="D44" i="3"/>
  <c r="H43"/>
  <c r="O86" i="5" l="1"/>
  <c r="V81"/>
  <c r="U82"/>
  <c r="J82"/>
  <c r="B44" i="3"/>
  <c r="F44"/>
  <c r="J44" s="1"/>
  <c r="O87" i="5" l="1"/>
  <c r="V82"/>
  <c r="U83"/>
  <c r="J83"/>
  <c r="D45" i="3"/>
  <c r="H44"/>
  <c r="O88" i="5" l="1"/>
  <c r="V83"/>
  <c r="U84"/>
  <c r="J84"/>
  <c r="F45" i="3"/>
  <c r="J45" s="1"/>
  <c r="B45"/>
  <c r="O89" i="5" l="1"/>
  <c r="V84"/>
  <c r="U85"/>
  <c r="J85"/>
  <c r="D46" i="3"/>
  <c r="H45"/>
  <c r="O90" i="5" l="1"/>
  <c r="V85"/>
  <c r="U86"/>
  <c r="J86"/>
  <c r="B46" i="3"/>
  <c r="F46"/>
  <c r="J46" s="1"/>
  <c r="O91" i="5" l="1"/>
  <c r="V86"/>
  <c r="U87"/>
  <c r="J87"/>
  <c r="D47" i="3"/>
  <c r="H46"/>
  <c r="O92" i="5" l="1"/>
  <c r="U88"/>
  <c r="V87"/>
  <c r="J88"/>
  <c r="F47" i="3"/>
  <c r="J47" s="1"/>
  <c r="B47"/>
  <c r="O93" i="5" l="1"/>
  <c r="V88"/>
  <c r="U89"/>
  <c r="J89"/>
  <c r="D48" i="3"/>
  <c r="H47"/>
  <c r="O94" i="5" l="1"/>
  <c r="V89"/>
  <c r="U90"/>
  <c r="J90"/>
  <c r="B48" i="3"/>
  <c r="F48"/>
  <c r="J48" s="1"/>
  <c r="O95" i="5" l="1"/>
  <c r="V90"/>
  <c r="U91"/>
  <c r="J91"/>
  <c r="D49" i="3"/>
  <c r="H48"/>
  <c r="O96" i="5" l="1"/>
  <c r="U92"/>
  <c r="V91"/>
  <c r="J92"/>
  <c r="F49" i="3"/>
  <c r="J49" s="1"/>
  <c r="B49"/>
  <c r="O97" i="5" l="1"/>
  <c r="V92"/>
  <c r="U93"/>
  <c r="J93"/>
  <c r="D50" i="3"/>
  <c r="H49"/>
  <c r="O98" i="5" l="1"/>
  <c r="V93"/>
  <c r="U94"/>
  <c r="J94"/>
  <c r="B50" i="3"/>
  <c r="F50"/>
  <c r="J50" s="1"/>
  <c r="O99" i="5" l="1"/>
  <c r="V94"/>
  <c r="U95"/>
  <c r="J95"/>
  <c r="D51" i="3"/>
  <c r="H50"/>
  <c r="O100" i="5" l="1"/>
  <c r="V95"/>
  <c r="U96"/>
  <c r="J96"/>
  <c r="F51" i="3"/>
  <c r="J51" s="1"/>
  <c r="B51"/>
  <c r="O102" i="5" l="1"/>
  <c r="O101"/>
  <c r="V96"/>
  <c r="U97"/>
  <c r="J97"/>
  <c r="D52" i="3"/>
  <c r="H51"/>
  <c r="V97" i="5" l="1"/>
  <c r="U98"/>
  <c r="J98"/>
  <c r="B52" i="3"/>
  <c r="F52"/>
  <c r="J52" s="1"/>
  <c r="V98" i="5" l="1"/>
  <c r="U99"/>
  <c r="J99"/>
  <c r="D53" i="3"/>
  <c r="H52"/>
  <c r="V99" i="5" l="1"/>
  <c r="U100"/>
  <c r="J100"/>
  <c r="F53" i="3"/>
  <c r="J53" s="1"/>
  <c r="B53"/>
  <c r="V100" i="5" l="1"/>
  <c r="U101"/>
  <c r="J101"/>
  <c r="D54" i="3"/>
  <c r="H53"/>
  <c r="J102" i="5" l="1"/>
  <c r="U102"/>
  <c r="V101"/>
  <c r="B54" i="3"/>
  <c r="F54"/>
  <c r="J54" s="1"/>
  <c r="V102" i="5" l="1"/>
  <c r="D55" i="3"/>
  <c r="H54"/>
  <c r="F55" l="1"/>
  <c r="J55" s="1"/>
  <c r="B55"/>
  <c r="D56" l="1"/>
  <c r="H55"/>
  <c r="B56" l="1"/>
  <c r="F56"/>
  <c r="J56" s="1"/>
  <c r="D57" l="1"/>
  <c r="H56"/>
  <c r="F57" l="1"/>
  <c r="J57" s="1"/>
  <c r="B57"/>
  <c r="D58" l="1"/>
  <c r="H57"/>
  <c r="B58" l="1"/>
  <c r="F58"/>
  <c r="J58" s="1"/>
  <c r="D59" l="1"/>
  <c r="H58"/>
  <c r="F59" l="1"/>
  <c r="J59" s="1"/>
  <c r="B59"/>
  <c r="D60" l="1"/>
  <c r="H59"/>
  <c r="B60" l="1"/>
  <c r="F60"/>
  <c r="J60" s="1"/>
  <c r="D61" l="1"/>
  <c r="H60"/>
  <c r="F61" l="1"/>
  <c r="J61" s="1"/>
  <c r="B61"/>
  <c r="D62" l="1"/>
  <c r="H61"/>
  <c r="B62" l="1"/>
  <c r="F62"/>
  <c r="J62" s="1"/>
  <c r="D63" l="1"/>
  <c r="H62"/>
  <c r="F63" l="1"/>
  <c r="J63" s="1"/>
  <c r="B63"/>
  <c r="D64" l="1"/>
  <c r="H63"/>
  <c r="B64" l="1"/>
  <c r="F64"/>
  <c r="J64" s="1"/>
  <c r="D65" l="1"/>
  <c r="H64"/>
  <c r="F65" l="1"/>
  <c r="J65" s="1"/>
  <c r="B65"/>
  <c r="D66" l="1"/>
  <c r="H65"/>
  <c r="B66" l="1"/>
  <c r="F66"/>
  <c r="J66" s="1"/>
  <c r="D67" l="1"/>
  <c r="H66"/>
  <c r="F67" l="1"/>
  <c r="J67" s="1"/>
  <c r="B67"/>
  <c r="D68" l="1"/>
  <c r="H67"/>
  <c r="B68" l="1"/>
  <c r="F68"/>
  <c r="J68" s="1"/>
  <c r="D69" l="1"/>
  <c r="H68"/>
  <c r="F69" l="1"/>
  <c r="J69" s="1"/>
  <c r="B69"/>
  <c r="D70" l="1"/>
  <c r="H69"/>
  <c r="B70" l="1"/>
  <c r="F70"/>
  <c r="J70" s="1"/>
  <c r="D71" l="1"/>
  <c r="H70"/>
  <c r="F71" l="1"/>
  <c r="J71" s="1"/>
  <c r="B71"/>
  <c r="D72" l="1"/>
  <c r="H71"/>
  <c r="B72" l="1"/>
  <c r="F72"/>
  <c r="J72" s="1"/>
  <c r="D73" l="1"/>
  <c r="H72"/>
  <c r="F73" l="1"/>
  <c r="J73" s="1"/>
  <c r="B73"/>
  <c r="D74" l="1"/>
  <c r="H73"/>
  <c r="B74" l="1"/>
  <c r="F74"/>
  <c r="J74" s="1"/>
  <c r="D75" l="1"/>
  <c r="H74"/>
  <c r="F75" l="1"/>
  <c r="J75" s="1"/>
  <c r="B75"/>
  <c r="D76" l="1"/>
  <c r="H75"/>
  <c r="B76" l="1"/>
  <c r="F76"/>
  <c r="J76" s="1"/>
  <c r="D77" l="1"/>
  <c r="H76"/>
  <c r="F77" l="1"/>
  <c r="J77" s="1"/>
  <c r="B77"/>
  <c r="D78" l="1"/>
  <c r="H77"/>
  <c r="B78" l="1"/>
  <c r="F78"/>
  <c r="J78" s="1"/>
  <c r="D79" l="1"/>
  <c r="H78"/>
  <c r="F79" l="1"/>
  <c r="J79" s="1"/>
  <c r="B79"/>
  <c r="D80" l="1"/>
  <c r="H79"/>
  <c r="B80" l="1"/>
  <c r="F80"/>
  <c r="J80" s="1"/>
  <c r="D81" l="1"/>
  <c r="H80"/>
  <c r="F81" l="1"/>
  <c r="J81" s="1"/>
  <c r="B81"/>
  <c r="D82" l="1"/>
  <c r="H81"/>
  <c r="B82" l="1"/>
  <c r="F82"/>
  <c r="J82" s="1"/>
  <c r="D83" l="1"/>
  <c r="H82"/>
  <c r="F83" l="1"/>
  <c r="J83" s="1"/>
  <c r="B83"/>
  <c r="D84" l="1"/>
  <c r="H83"/>
  <c r="B84" l="1"/>
  <c r="F84"/>
  <c r="J84" s="1"/>
  <c r="D85" l="1"/>
  <c r="H84"/>
  <c r="F85" l="1"/>
  <c r="J85" s="1"/>
  <c r="B85"/>
  <c r="D86" l="1"/>
  <c r="H85"/>
  <c r="B86" l="1"/>
  <c r="F86"/>
  <c r="J86" s="1"/>
  <c r="D87" l="1"/>
  <c r="H86"/>
  <c r="F87" l="1"/>
  <c r="J87" s="1"/>
  <c r="B87"/>
  <c r="D88" l="1"/>
  <c r="H87"/>
  <c r="B88" l="1"/>
  <c r="F88"/>
  <c r="J88" s="1"/>
  <c r="D89" l="1"/>
  <c r="H88"/>
  <c r="F89" l="1"/>
  <c r="J89" s="1"/>
  <c r="B89"/>
  <c r="D90" l="1"/>
  <c r="H89"/>
  <c r="B90" l="1"/>
  <c r="F90"/>
  <c r="J90" s="1"/>
  <c r="D91" l="1"/>
  <c r="H90"/>
  <c r="F91" l="1"/>
  <c r="J91" s="1"/>
  <c r="B91"/>
  <c r="D92" l="1"/>
  <c r="H91"/>
  <c r="B92" l="1"/>
  <c r="F92"/>
  <c r="J92" s="1"/>
  <c r="D93" l="1"/>
  <c r="H92"/>
  <c r="F93" l="1"/>
  <c r="J93" s="1"/>
  <c r="B93"/>
  <c r="D94" l="1"/>
  <c r="H93"/>
  <c r="B94" l="1"/>
  <c r="F94"/>
  <c r="J94" s="1"/>
  <c r="D95" l="1"/>
  <c r="H94"/>
  <c r="F95" l="1"/>
  <c r="J95" s="1"/>
  <c r="B95"/>
  <c r="D96" l="1"/>
  <c r="H95"/>
  <c r="B96" l="1"/>
  <c r="F96"/>
  <c r="J96" s="1"/>
  <c r="D97" l="1"/>
  <c r="H96"/>
  <c r="F97" l="1"/>
  <c r="J97" s="1"/>
  <c r="B97"/>
  <c r="D98" l="1"/>
  <c r="H97"/>
  <c r="B98" l="1"/>
  <c r="F98"/>
  <c r="J98" s="1"/>
  <c r="D99" l="1"/>
  <c r="H98"/>
  <c r="F99" l="1"/>
  <c r="J99" s="1"/>
  <c r="B99"/>
  <c r="D100" l="1"/>
  <c r="H99"/>
  <c r="B100" l="1"/>
  <c r="F100"/>
  <c r="J100" s="1"/>
  <c r="D101" l="1"/>
  <c r="H100"/>
  <c r="B101" l="1"/>
  <c r="F101"/>
  <c r="J101" s="1"/>
  <c r="D102" l="1"/>
  <c r="H101"/>
  <c r="F102" l="1"/>
  <c r="J102" s="1"/>
  <c r="B102"/>
  <c r="H102" s="1"/>
  <c r="D28" i="5"/>
  <c r="D48"/>
  <c r="D64"/>
  <c r="D80"/>
  <c r="D96"/>
  <c r="D14"/>
  <c r="D30"/>
  <c r="D34"/>
  <c r="D50"/>
  <c r="D54"/>
  <c r="D62"/>
  <c r="D66"/>
  <c r="D74"/>
  <c r="D78"/>
  <c r="D94"/>
  <c r="D98"/>
  <c r="D8"/>
  <c r="D16"/>
  <c r="D32"/>
  <c r="D44"/>
  <c r="D60"/>
  <c r="D76"/>
  <c r="D92"/>
  <c r="D20"/>
  <c r="D36"/>
  <c r="D56"/>
  <c r="D72"/>
  <c r="D88"/>
  <c r="D10"/>
  <c r="D22"/>
  <c r="D26"/>
  <c r="D42"/>
  <c r="D46"/>
  <c r="D58"/>
  <c r="D70"/>
  <c r="D86"/>
  <c r="D90"/>
  <c r="D102"/>
  <c r="D12"/>
  <c r="D24"/>
  <c r="D40"/>
  <c r="D52"/>
  <c r="D68"/>
  <c r="D84"/>
  <c r="D100"/>
  <c r="D9"/>
  <c r="D13"/>
  <c r="D21"/>
  <c r="D25"/>
  <c r="D33"/>
  <c r="D41"/>
  <c r="D45"/>
  <c r="D49"/>
  <c r="D53"/>
  <c r="D57"/>
  <c r="D61"/>
  <c r="D65"/>
  <c r="D73"/>
  <c r="D77"/>
  <c r="D85"/>
  <c r="D89"/>
  <c r="D97"/>
  <c r="D69"/>
  <c r="D101"/>
  <c r="D6"/>
  <c r="D5"/>
  <c r="D18"/>
  <c r="D17"/>
  <c r="D38"/>
  <c r="D37"/>
  <c r="D82"/>
  <c r="D81"/>
  <c r="D29"/>
  <c r="D93"/>
  <c r="D11"/>
  <c r="D27"/>
  <c r="D43"/>
  <c r="D59"/>
  <c r="D75"/>
  <c r="D91"/>
  <c r="D51"/>
  <c r="D67"/>
  <c r="D7"/>
  <c r="D23"/>
  <c r="D39"/>
  <c r="D55"/>
  <c r="D71"/>
  <c r="D87"/>
  <c r="D35"/>
  <c r="D99"/>
  <c r="D15"/>
  <c r="D31"/>
  <c r="D47"/>
  <c r="D63"/>
  <c r="D79"/>
  <c r="D95"/>
  <c r="D19"/>
  <c r="D83"/>
  <c r="E6" l="1"/>
  <c r="P6"/>
  <c r="K6"/>
  <c r="E7" l="1"/>
  <c r="P7"/>
  <c r="K7"/>
  <c r="E8" l="1"/>
  <c r="P8"/>
  <c r="K8"/>
  <c r="E9" l="1"/>
  <c r="P9"/>
  <c r="K9"/>
  <c r="E10" l="1"/>
  <c r="P10"/>
  <c r="K10"/>
  <c r="E11" l="1"/>
  <c r="P11"/>
  <c r="K11"/>
  <c r="E12" l="1"/>
  <c r="P12"/>
  <c r="K12"/>
  <c r="E13" l="1"/>
  <c r="P13"/>
  <c r="K13"/>
  <c r="E14" l="1"/>
  <c r="P14"/>
  <c r="K14"/>
  <c r="E15" l="1"/>
  <c r="P15"/>
  <c r="K15"/>
  <c r="E16" l="1"/>
  <c r="P16"/>
  <c r="K16"/>
  <c r="E17" l="1"/>
  <c r="P17"/>
  <c r="K17"/>
  <c r="E18" l="1"/>
  <c r="P18"/>
  <c r="K18"/>
  <c r="E19" l="1"/>
  <c r="P19"/>
  <c r="K19"/>
  <c r="E20" l="1"/>
  <c r="P20"/>
  <c r="K20"/>
  <c r="E21" l="1"/>
  <c r="P21"/>
  <c r="K21"/>
  <c r="E22" l="1"/>
  <c r="P22"/>
  <c r="K22"/>
  <c r="E23" l="1"/>
  <c r="P23"/>
  <c r="K23"/>
  <c r="E24" l="1"/>
  <c r="P24"/>
  <c r="K24"/>
  <c r="E25" l="1"/>
  <c r="P25"/>
  <c r="K25"/>
  <c r="E26" l="1"/>
  <c r="P26"/>
  <c r="K26"/>
  <c r="E27" l="1"/>
  <c r="P27"/>
  <c r="K27"/>
  <c r="E28" l="1"/>
  <c r="P28"/>
  <c r="K28"/>
  <c r="E29" l="1"/>
  <c r="P29"/>
  <c r="K29"/>
  <c r="E30" l="1"/>
  <c r="P30"/>
  <c r="K30"/>
  <c r="E31" l="1"/>
  <c r="P31"/>
  <c r="K31"/>
  <c r="E32" l="1"/>
  <c r="P32"/>
  <c r="K32"/>
  <c r="E33" l="1"/>
  <c r="P33"/>
  <c r="K33"/>
  <c r="E34" l="1"/>
  <c r="P34"/>
  <c r="K34"/>
  <c r="E35" l="1"/>
  <c r="P35"/>
  <c r="K35"/>
  <c r="E36" l="1"/>
  <c r="P36"/>
  <c r="K36"/>
  <c r="E37" l="1"/>
  <c r="P37"/>
  <c r="K37"/>
  <c r="E38" l="1"/>
  <c r="P38"/>
  <c r="K38"/>
  <c r="E39" l="1"/>
  <c r="P39"/>
  <c r="K39"/>
  <c r="E40" l="1"/>
  <c r="P40"/>
  <c r="K40"/>
  <c r="E41" l="1"/>
  <c r="P41"/>
  <c r="K41"/>
  <c r="E42" l="1"/>
  <c r="P42"/>
  <c r="K42"/>
  <c r="E43" l="1"/>
  <c r="P43"/>
  <c r="K43"/>
  <c r="E44" l="1"/>
  <c r="P44"/>
  <c r="K44"/>
  <c r="E45" l="1"/>
  <c r="P45"/>
  <c r="K45"/>
  <c r="E46" l="1"/>
  <c r="P46"/>
  <c r="K46"/>
  <c r="E47" l="1"/>
  <c r="P47"/>
  <c r="K47"/>
  <c r="E48" l="1"/>
  <c r="P48"/>
  <c r="K48"/>
  <c r="E49" l="1"/>
  <c r="P49"/>
  <c r="K49"/>
  <c r="E50" l="1"/>
  <c r="P50"/>
  <c r="K50"/>
  <c r="E51" l="1"/>
  <c r="P51"/>
  <c r="K51"/>
  <c r="E52" l="1"/>
  <c r="P52"/>
  <c r="K52"/>
  <c r="E53" l="1"/>
  <c r="P53"/>
  <c r="K53"/>
  <c r="E54" l="1"/>
  <c r="P54"/>
  <c r="K54"/>
  <c r="E55" l="1"/>
  <c r="P55"/>
  <c r="K55"/>
  <c r="E56" l="1"/>
  <c r="P56"/>
  <c r="K56"/>
  <c r="E57" l="1"/>
  <c r="P57"/>
  <c r="K57"/>
  <c r="E58" l="1"/>
  <c r="P58"/>
  <c r="K58"/>
  <c r="E59" l="1"/>
  <c r="P59"/>
  <c r="K59"/>
  <c r="E60" l="1"/>
  <c r="P60"/>
  <c r="K60"/>
  <c r="E61" l="1"/>
  <c r="P61"/>
  <c r="K61"/>
  <c r="E62" l="1"/>
  <c r="P62"/>
  <c r="K62"/>
  <c r="E63" l="1"/>
  <c r="P63"/>
  <c r="K63"/>
  <c r="E64" l="1"/>
  <c r="P64"/>
  <c r="K64"/>
  <c r="E65" l="1"/>
  <c r="P65"/>
  <c r="K65"/>
  <c r="E66" l="1"/>
  <c r="P66"/>
  <c r="K66"/>
  <c r="E67" l="1"/>
  <c r="P67"/>
  <c r="K67"/>
  <c r="E68" l="1"/>
  <c r="P68"/>
  <c r="K68"/>
  <c r="E69" l="1"/>
  <c r="P69"/>
  <c r="K69"/>
  <c r="E70" l="1"/>
  <c r="P70"/>
  <c r="K70"/>
  <c r="E71" l="1"/>
  <c r="P71"/>
  <c r="K71"/>
  <c r="E72" l="1"/>
  <c r="P72"/>
  <c r="K72"/>
  <c r="E73" l="1"/>
  <c r="P73"/>
  <c r="K73"/>
  <c r="E74" l="1"/>
  <c r="P74"/>
  <c r="K74"/>
  <c r="E75" l="1"/>
  <c r="P75"/>
  <c r="K75"/>
  <c r="E76" l="1"/>
  <c r="P76"/>
  <c r="K76"/>
  <c r="E77" l="1"/>
  <c r="P77"/>
  <c r="K77"/>
  <c r="E78" l="1"/>
  <c r="P78"/>
  <c r="K78"/>
  <c r="E79" l="1"/>
  <c r="P79"/>
  <c r="K79"/>
  <c r="E80" l="1"/>
  <c r="P80"/>
  <c r="K80"/>
  <c r="E81" l="1"/>
  <c r="P81"/>
  <c r="K81"/>
  <c r="E82" l="1"/>
  <c r="P82"/>
  <c r="K82"/>
  <c r="E83" l="1"/>
  <c r="P83"/>
  <c r="K83"/>
  <c r="E84" l="1"/>
  <c r="P84"/>
  <c r="K84"/>
  <c r="E85" l="1"/>
  <c r="P85"/>
  <c r="K85"/>
  <c r="E86" l="1"/>
  <c r="P86"/>
  <c r="K86"/>
  <c r="E87" l="1"/>
  <c r="P87"/>
  <c r="K87"/>
  <c r="E88" l="1"/>
  <c r="P88"/>
  <c r="K88"/>
  <c r="E89" l="1"/>
  <c r="P89"/>
  <c r="K89"/>
  <c r="E90" l="1"/>
  <c r="P90"/>
  <c r="K90"/>
  <c r="E91" l="1"/>
  <c r="P91"/>
  <c r="K91"/>
  <c r="E92" l="1"/>
  <c r="P92"/>
  <c r="K92"/>
  <c r="E93" l="1"/>
  <c r="P93"/>
  <c r="K93"/>
  <c r="E94" l="1"/>
  <c r="N105" s="1"/>
  <c r="P94"/>
  <c r="K94"/>
  <c r="E95" l="1"/>
  <c r="M105" s="1"/>
  <c r="P95"/>
  <c r="K95"/>
  <c r="E96" l="1"/>
  <c r="L105" s="1"/>
  <c r="P96"/>
  <c r="K96"/>
  <c r="E97" l="1"/>
  <c r="K105" s="1"/>
  <c r="P97"/>
  <c r="K97"/>
  <c r="E98" l="1"/>
  <c r="J105" s="1"/>
  <c r="P98"/>
  <c r="K98"/>
  <c r="E99" l="1"/>
  <c r="I105" s="1"/>
  <c r="P99"/>
  <c r="K99"/>
  <c r="E100" l="1"/>
  <c r="P100"/>
  <c r="K100"/>
  <c r="K108" l="1"/>
  <c r="H105"/>
  <c r="P101"/>
  <c r="K101" l="1"/>
  <c r="E101"/>
  <c r="G105" s="1"/>
  <c r="E102"/>
  <c r="P102"/>
  <c r="K102"/>
  <c r="F105" l="1"/>
</calcChain>
</file>

<file path=xl/comments1.xml><?xml version="1.0" encoding="utf-8"?>
<comments xmlns="http://schemas.openxmlformats.org/spreadsheetml/2006/main">
  <authors>
    <author>sakmor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</commentList>
</comments>
</file>

<file path=xl/comments2.xml><?xml version="1.0" encoding="utf-8"?>
<comments xmlns="http://schemas.openxmlformats.org/spreadsheetml/2006/main">
  <authors>
    <author>sakmor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sakmor: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關鍵曲</t>
        </r>
      </text>
    </comment>
  </commentList>
</comments>
</file>

<file path=xl/sharedStrings.xml><?xml version="1.0" encoding="utf-8"?>
<sst xmlns="http://schemas.openxmlformats.org/spreadsheetml/2006/main" count="89" uniqueCount="43">
  <si>
    <t>力量</t>
    <phoneticPr fontId="1" type="noConversion"/>
  </si>
  <si>
    <t>敏捷</t>
    <phoneticPr fontId="1" type="noConversion"/>
  </si>
  <si>
    <t>智慧</t>
    <phoneticPr fontId="1" type="noConversion"/>
  </si>
  <si>
    <t>等級</t>
    <phoneticPr fontId="1" type="noConversion"/>
  </si>
  <si>
    <t>力量傷害加成</t>
    <phoneticPr fontId="1" type="noConversion"/>
  </si>
  <si>
    <t>cLv</t>
    <phoneticPr fontId="1" type="noConversion"/>
  </si>
  <si>
    <t>cHP</t>
    <phoneticPr fontId="1" type="noConversion"/>
  </si>
  <si>
    <t>cDef</t>
    <phoneticPr fontId="1" type="noConversion"/>
  </si>
  <si>
    <t>mLv</t>
    <phoneticPr fontId="1" type="noConversion"/>
  </si>
  <si>
    <t>mHP</t>
    <phoneticPr fontId="1" type="noConversion"/>
  </si>
  <si>
    <t>mDef</t>
    <phoneticPr fontId="1" type="noConversion"/>
  </si>
  <si>
    <t>玩家裸身攻擊力</t>
    <phoneticPr fontId="1" type="noConversion"/>
  </si>
  <si>
    <t>小怪攻擊力</t>
    <phoneticPr fontId="1" type="noConversion"/>
  </si>
  <si>
    <t>time</t>
    <phoneticPr fontId="1" type="noConversion"/>
  </si>
  <si>
    <t>fDamage</t>
    <phoneticPr fontId="1" type="noConversion"/>
  </si>
  <si>
    <t>cDamage</t>
    <phoneticPr fontId="1" type="noConversion"/>
  </si>
  <si>
    <t>mDamage</t>
    <phoneticPr fontId="1" type="noConversion"/>
  </si>
  <si>
    <t>小怪數值</t>
    <phoneticPr fontId="1" type="noConversion"/>
  </si>
  <si>
    <t>玩家裸身</t>
    <phoneticPr fontId="1" type="noConversion"/>
  </si>
  <si>
    <t>菁英怪數值</t>
    <phoneticPr fontId="1" type="noConversion"/>
  </si>
  <si>
    <t>小怪</t>
    <phoneticPr fontId="1" type="noConversion"/>
  </si>
  <si>
    <t>菁英</t>
    <phoneticPr fontId="1" type="noConversion"/>
  </si>
  <si>
    <t>王怪</t>
    <phoneticPr fontId="1" type="noConversion"/>
  </si>
  <si>
    <t>王怪怪數值</t>
    <phoneticPr fontId="1" type="noConversion"/>
  </si>
  <si>
    <t>fDamage=最終傷害值=傷害-防禦</t>
    <phoneticPr fontId="1" type="noConversion"/>
  </si>
  <si>
    <t>time=該怪物需要普攻幾次會死亡（企劃自訂)</t>
    <phoneticPr fontId="1" type="noConversion"/>
  </si>
  <si>
    <t>怪物等級</t>
    <phoneticPr fontId="1" type="noConversion"/>
  </si>
  <si>
    <t>角色等級</t>
    <phoneticPr fontId="1" type="noConversion"/>
  </si>
  <si>
    <t>攻擊力</t>
    <phoneticPr fontId="1" type="noConversion"/>
  </si>
  <si>
    <t>防禦力</t>
    <phoneticPr fontId="1" type="noConversion"/>
  </si>
  <si>
    <t>血量</t>
    <phoneticPr fontId="1" type="noConversion"/>
  </si>
  <si>
    <t>可承受次數</t>
    <phoneticPr fontId="1" type="noConversion"/>
  </si>
  <si>
    <t>類型</t>
    <phoneticPr fontId="1" type="noConversion"/>
  </si>
  <si>
    <t>等級</t>
    <phoneticPr fontId="1" type="noConversion"/>
  </si>
  <si>
    <t>次數</t>
    <phoneticPr fontId="1" type="noConversion"/>
  </si>
  <si>
    <t>HP=50+(等級x5)^1.5 ，(企劃自訂：如果是小怪*1 ，如果是玩家*2，如果是精英*1.5，如果是王怪*3）</t>
    <phoneticPr fontId="1" type="noConversion"/>
  </si>
  <si>
    <t>Damage=(玩家=同等級小怪血量的一半)，(小怪=同等級玩家血量的一半）</t>
    <phoneticPr fontId="1" type="noConversion"/>
  </si>
  <si>
    <t>14越級打怪</t>
    <phoneticPr fontId="1" type="noConversion"/>
  </si>
  <si>
    <t>14等壓打怪</t>
    <phoneticPr fontId="1" type="noConversion"/>
  </si>
  <si>
    <t>我可承受</t>
    <phoneticPr fontId="1" type="noConversion"/>
  </si>
  <si>
    <t>怪可承受</t>
    <phoneticPr fontId="1" type="noConversion"/>
  </si>
  <si>
    <t>99越級打怪</t>
    <phoneticPr fontId="1" type="noConversion"/>
  </si>
  <si>
    <t>Def=依據目標的HP與預期的time次數，計算出該生物的防禦值 =對方攻擊-我的血量/預期次數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</si>
</sst>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0.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0"/>
      <color rgb="FF0000FF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1"/>
      <name val="新細明體"/>
      <family val="1"/>
      <charset val="136"/>
      <scheme val="major"/>
    </font>
    <font>
      <sz val="10"/>
      <color theme="1"/>
      <name val="新細明體"/>
      <family val="1"/>
      <scheme val="major"/>
    </font>
    <font>
      <sz val="12"/>
      <color theme="1"/>
      <name val="新細明體"/>
      <family val="1"/>
      <scheme val="major"/>
    </font>
    <font>
      <sz val="10"/>
      <color rgb="FF0000FF"/>
      <name val="新細明體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177" fontId="10" fillId="0" borderId="0" xfId="0" applyNumberFormat="1" applyFont="1" applyAlignment="1">
      <alignment horizontal="center" vertical="center"/>
    </xf>
    <xf numFmtId="177" fontId="10" fillId="2" borderId="0" xfId="0" applyNumberFormat="1" applyFont="1" applyFill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76" fontId="10" fillId="4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2" borderId="0" xfId="0" applyFont="1" applyFill="1" applyBorder="1" applyAlignment="1">
      <alignment horizontal="center" vertical="center"/>
    </xf>
    <xf numFmtId="176" fontId="10" fillId="4" borderId="0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77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0" fontId="9" fillId="3" borderId="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ColWidth="9" defaultRowHeight="16.5"/>
  <cols>
    <col min="1" max="16384" width="9" style="3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7"/>
  <sheetViews>
    <sheetView tabSelected="1" zoomScale="85" zoomScaleNormal="85" workbookViewId="0">
      <pane xSplit="1" ySplit="2" topLeftCell="B107" activePane="bottomRight" state="frozen"/>
      <selection pane="topRight" activeCell="B1" sqref="B1"/>
      <selection pane="bottomLeft" activeCell="A3" sqref="A3"/>
      <selection pane="bottomRight" activeCell="C116" sqref="C116"/>
    </sheetView>
  </sheetViews>
  <sheetFormatPr defaultColWidth="9.125" defaultRowHeight="16.5"/>
  <cols>
    <col min="1" max="3" width="9" style="20" customWidth="1"/>
    <col min="4" max="4" width="9.75" style="20" bestFit="1" customWidth="1"/>
    <col min="5" max="5" width="7.25" style="20" customWidth="1"/>
    <col min="6" max="6" width="13.125" style="20" bestFit="1" customWidth="1"/>
    <col min="7" max="9" width="9" style="20"/>
    <col min="10" max="10" width="9.75" style="20" bestFit="1" customWidth="1"/>
    <col min="11" max="11" width="7.25" style="20" customWidth="1"/>
    <col min="12" max="14" width="9.125" style="20"/>
    <col min="15" max="15" width="9.75" style="20" bestFit="1" customWidth="1"/>
    <col min="16" max="16" width="7.25" style="20" customWidth="1"/>
    <col min="17" max="24" width="9.125" style="16"/>
    <col min="25" max="25" width="9.125" style="26"/>
    <col min="26" max="26" width="14.25" style="26" customWidth="1"/>
    <col min="27" max="31" width="9.125" style="26"/>
    <col min="32" max="16384" width="9.125" style="16"/>
  </cols>
  <sheetData>
    <row r="1" spans="1:31">
      <c r="A1" s="35" t="s">
        <v>17</v>
      </c>
      <c r="B1" s="36"/>
      <c r="C1" s="36"/>
      <c r="D1" s="36"/>
      <c r="E1" s="37"/>
      <c r="F1" s="38" t="s">
        <v>11</v>
      </c>
      <c r="G1" s="35" t="s">
        <v>19</v>
      </c>
      <c r="H1" s="36"/>
      <c r="I1" s="36"/>
      <c r="J1" s="36"/>
      <c r="K1" s="37"/>
      <c r="L1" s="35" t="s">
        <v>23</v>
      </c>
      <c r="M1" s="36"/>
      <c r="N1" s="36"/>
      <c r="O1" s="36"/>
      <c r="P1" s="37"/>
      <c r="R1" s="35" t="s">
        <v>18</v>
      </c>
      <c r="S1" s="39"/>
      <c r="T1" s="39"/>
      <c r="U1" s="39"/>
      <c r="V1" s="40"/>
      <c r="W1" s="38" t="s">
        <v>12</v>
      </c>
    </row>
    <row r="2" spans="1:31" ht="17.25" thickBot="1">
      <c r="A2" s="21" t="s">
        <v>8</v>
      </c>
      <c r="B2" s="22" t="s">
        <v>9</v>
      </c>
      <c r="C2" s="23" t="s">
        <v>13</v>
      </c>
      <c r="D2" s="23" t="s">
        <v>14</v>
      </c>
      <c r="E2" s="24" t="s">
        <v>10</v>
      </c>
      <c r="F2" s="25" t="s">
        <v>15</v>
      </c>
      <c r="G2" s="21" t="s">
        <v>8</v>
      </c>
      <c r="H2" s="22" t="s">
        <v>9</v>
      </c>
      <c r="I2" s="23" t="s">
        <v>13</v>
      </c>
      <c r="J2" s="23" t="s">
        <v>14</v>
      </c>
      <c r="K2" s="24" t="s">
        <v>10</v>
      </c>
      <c r="L2" s="21" t="s">
        <v>8</v>
      </c>
      <c r="M2" s="22" t="s">
        <v>9</v>
      </c>
      <c r="N2" s="23" t="s">
        <v>13</v>
      </c>
      <c r="O2" s="23" t="s">
        <v>14</v>
      </c>
      <c r="P2" s="24" t="s">
        <v>10</v>
      </c>
      <c r="R2" s="21" t="s">
        <v>5</v>
      </c>
      <c r="S2" s="22" t="s">
        <v>6</v>
      </c>
      <c r="T2" s="23" t="s">
        <v>13</v>
      </c>
      <c r="U2" s="23" t="s">
        <v>14</v>
      </c>
      <c r="V2" s="24" t="s">
        <v>7</v>
      </c>
      <c r="W2" s="25" t="s">
        <v>16</v>
      </c>
      <c r="X2" s="27"/>
      <c r="Y2" s="28" t="s">
        <v>8</v>
      </c>
      <c r="Z2" s="28" t="s">
        <v>9</v>
      </c>
      <c r="AA2" s="28" t="s">
        <v>10</v>
      </c>
      <c r="AB2" s="29" t="s">
        <v>15</v>
      </c>
      <c r="AC2" s="28" t="s">
        <v>20</v>
      </c>
      <c r="AD2" s="28" t="s">
        <v>21</v>
      </c>
      <c r="AE2" s="28" t="s">
        <v>22</v>
      </c>
    </row>
    <row r="3" spans="1:31">
      <c r="A3" s="17">
        <v>1</v>
      </c>
      <c r="B3" s="17">
        <f>1*((A3*5)^1.5+50)</f>
        <v>61.180339887498945</v>
      </c>
      <c r="C3" s="18">
        <v>10</v>
      </c>
      <c r="D3" s="17">
        <f>B3/C3</f>
        <v>6.1180339887498949</v>
      </c>
      <c r="E3" s="18">
        <f>F3-(B3/C3)</f>
        <v>24.47213595499958</v>
      </c>
      <c r="F3" s="19">
        <f>1*((A3*5)^1.5+50)*0.5</f>
        <v>30.590169943749473</v>
      </c>
      <c r="G3" s="17">
        <v>1</v>
      </c>
      <c r="H3" s="17">
        <f>1.5*(G3*5)^1.5+50</f>
        <v>66.770509831248418</v>
      </c>
      <c r="I3" s="18">
        <v>30</v>
      </c>
      <c r="J3" s="17">
        <f>H3/I3</f>
        <v>2.225683661041614</v>
      </c>
      <c r="K3" s="18">
        <f>F3-J3</f>
        <v>28.364486282707858</v>
      </c>
      <c r="L3" s="17">
        <v>1</v>
      </c>
      <c r="M3" s="17">
        <f>3*(L3*5)^1.5+50</f>
        <v>83.541019662496836</v>
      </c>
      <c r="N3" s="18">
        <v>300</v>
      </c>
      <c r="O3" s="17">
        <f>M3/N3</f>
        <v>0.2784700655416561</v>
      </c>
      <c r="P3" s="18">
        <f>F3-O3</f>
        <v>30.311699878207818</v>
      </c>
      <c r="R3" s="17">
        <v>1</v>
      </c>
      <c r="S3" s="17">
        <f t="shared" ref="S3:S66" si="0">2*((A3*5)^1.5+50)</f>
        <v>122.36067977499789</v>
      </c>
      <c r="T3" s="18">
        <v>35</v>
      </c>
      <c r="U3" s="17">
        <f>S3/T3</f>
        <v>3.4960194221427967</v>
      </c>
      <c r="V3" s="18">
        <f>W3-U3*0.3</f>
        <v>60.131534060856104</v>
      </c>
      <c r="W3" s="19">
        <f t="shared" ref="W3:W66" si="1">2*((R3*5)^1.5+50)*0.5</f>
        <v>61.180339887498945</v>
      </c>
      <c r="X3" s="27"/>
      <c r="Y3" s="26">
        <v>1</v>
      </c>
      <c r="Z3" s="26">
        <v>50</v>
      </c>
      <c r="AB3" s="26">
        <v>25</v>
      </c>
      <c r="AC3" s="26">
        <v>10</v>
      </c>
      <c r="AD3" s="26">
        <v>30</v>
      </c>
      <c r="AE3" s="26">
        <v>300</v>
      </c>
    </row>
    <row r="4" spans="1:31">
      <c r="A4" s="17">
        <v>2</v>
      </c>
      <c r="B4" s="17">
        <f>1*((A4*5)^1.5+50)</f>
        <v>81.622776601683796</v>
      </c>
      <c r="C4" s="18">
        <v>10</v>
      </c>
      <c r="D4" s="17">
        <f>B4/C4</f>
        <v>8.16227766016838</v>
      </c>
      <c r="E4" s="18">
        <f>F4-(B4/C4)</f>
        <v>32.64911064067352</v>
      </c>
      <c r="F4" s="19">
        <f t="shared" ref="F4:F67" si="2">1*((A4*5)^1.5+50)*0.5</f>
        <v>40.811388300841898</v>
      </c>
      <c r="G4" s="17">
        <v>2</v>
      </c>
      <c r="H4" s="17">
        <f t="shared" ref="H4:H67" si="3">1.5*(G4*5)^1.5+50</f>
        <v>97.434164902525708</v>
      </c>
      <c r="I4" s="18">
        <v>30</v>
      </c>
      <c r="J4" s="17">
        <f t="shared" ref="J4:J67" si="4">H4/I4</f>
        <v>3.2478054967508569</v>
      </c>
      <c r="K4" s="18">
        <f t="shared" ref="K4:K67" si="5">F4-J4</f>
        <v>37.563582804091041</v>
      </c>
      <c r="L4" s="17">
        <v>2</v>
      </c>
      <c r="M4" s="17">
        <f t="shared" ref="M4:M67" si="6">3*(L4*5)^1.5+50</f>
        <v>144.86832980505142</v>
      </c>
      <c r="N4" s="18">
        <v>300</v>
      </c>
      <c r="O4" s="17">
        <f t="shared" ref="O4:O67" si="7">M4/N4</f>
        <v>0.48289443268350474</v>
      </c>
      <c r="P4" s="18">
        <f t="shared" ref="P4:P67" si="8">F4-O4</f>
        <v>40.328493868158397</v>
      </c>
      <c r="R4" s="17">
        <v>2</v>
      </c>
      <c r="S4" s="17">
        <f t="shared" si="0"/>
        <v>163.24555320336759</v>
      </c>
      <c r="T4" s="18">
        <v>35</v>
      </c>
      <c r="U4" s="17">
        <f t="shared" ref="U4:U67" si="9">S4/T4</f>
        <v>4.6641586629533593</v>
      </c>
      <c r="V4" s="18">
        <f t="shared" ref="V4:V67" si="10">W4-U4*0.3</f>
        <v>80.22352900279779</v>
      </c>
      <c r="W4" s="19">
        <f t="shared" si="1"/>
        <v>81.622776601683796</v>
      </c>
      <c r="X4" s="27"/>
      <c r="Y4" s="26">
        <v>2</v>
      </c>
    </row>
    <row r="5" spans="1:31">
      <c r="A5" s="17">
        <v>3</v>
      </c>
      <c r="B5" s="17">
        <f t="shared" ref="B5:B68" si="11">1*((A5*5)^1.5+50)</f>
        <v>108.09475019311124</v>
      </c>
      <c r="C5" s="18">
        <v>10</v>
      </c>
      <c r="D5" s="17">
        <f>B5/C5</f>
        <v>10.809475019311124</v>
      </c>
      <c r="E5" s="18">
        <f>F5-(B5/C5)</f>
        <v>43.237900077244497</v>
      </c>
      <c r="F5" s="19">
        <f t="shared" si="2"/>
        <v>54.047375096555619</v>
      </c>
      <c r="G5" s="17">
        <v>3</v>
      </c>
      <c r="H5" s="17">
        <f t="shared" si="3"/>
        <v>137.14212528966686</v>
      </c>
      <c r="I5" s="18">
        <v>30</v>
      </c>
      <c r="J5" s="17">
        <f t="shared" si="4"/>
        <v>4.5714041763222291</v>
      </c>
      <c r="K5" s="18">
        <f t="shared" si="5"/>
        <v>49.475970920233394</v>
      </c>
      <c r="L5" s="17">
        <v>3</v>
      </c>
      <c r="M5" s="17">
        <f t="shared" si="6"/>
        <v>224.28425057933373</v>
      </c>
      <c r="N5" s="18">
        <v>300</v>
      </c>
      <c r="O5" s="17">
        <f t="shared" si="7"/>
        <v>0.74761416859777907</v>
      </c>
      <c r="P5" s="18">
        <f t="shared" si="8"/>
        <v>53.299760927957841</v>
      </c>
      <c r="R5" s="17">
        <v>3</v>
      </c>
      <c r="S5" s="17">
        <f t="shared" si="0"/>
        <v>216.18950038622248</v>
      </c>
      <c r="T5" s="18">
        <v>35</v>
      </c>
      <c r="U5" s="17">
        <f t="shared" si="9"/>
        <v>6.1768428681777854</v>
      </c>
      <c r="V5" s="18">
        <f t="shared" si="10"/>
        <v>106.24169733265791</v>
      </c>
      <c r="W5" s="19">
        <f t="shared" si="1"/>
        <v>108.09475019311124</v>
      </c>
      <c r="Y5" s="26">
        <v>3</v>
      </c>
    </row>
    <row r="6" spans="1:31">
      <c r="A6" s="17">
        <v>4</v>
      </c>
      <c r="B6" s="17">
        <f t="shared" si="11"/>
        <v>139.44271909999159</v>
      </c>
      <c r="C6" s="18">
        <v>15</v>
      </c>
      <c r="D6" s="17">
        <f>B6/C6</f>
        <v>9.2961812733327722</v>
      </c>
      <c r="E6" s="18">
        <f>F6-(B6/C6)</f>
        <v>60.425178276663026</v>
      </c>
      <c r="F6" s="19">
        <f t="shared" si="2"/>
        <v>69.721359549995796</v>
      </c>
      <c r="G6" s="17">
        <v>4</v>
      </c>
      <c r="H6" s="17">
        <f t="shared" si="3"/>
        <v>184.1640786499874</v>
      </c>
      <c r="I6" s="18">
        <v>30</v>
      </c>
      <c r="J6" s="17">
        <f t="shared" si="4"/>
        <v>6.1388026216662466</v>
      </c>
      <c r="K6" s="18">
        <f t="shared" si="5"/>
        <v>63.582556928329552</v>
      </c>
      <c r="L6" s="17">
        <v>4</v>
      </c>
      <c r="M6" s="17">
        <f t="shared" si="6"/>
        <v>318.32815729997481</v>
      </c>
      <c r="N6" s="18">
        <v>300</v>
      </c>
      <c r="O6" s="17">
        <f t="shared" si="7"/>
        <v>1.0610938576665827</v>
      </c>
      <c r="P6" s="18">
        <f t="shared" si="8"/>
        <v>68.660265692329219</v>
      </c>
      <c r="R6" s="17">
        <v>4</v>
      </c>
      <c r="S6" s="17">
        <f t="shared" si="0"/>
        <v>278.88543819998318</v>
      </c>
      <c r="T6" s="18">
        <v>35</v>
      </c>
      <c r="U6" s="17">
        <f t="shared" si="9"/>
        <v>7.9681553771423763</v>
      </c>
      <c r="V6" s="18">
        <f t="shared" si="10"/>
        <v>137.05227248684889</v>
      </c>
      <c r="W6" s="19">
        <f t="shared" si="1"/>
        <v>139.44271909999159</v>
      </c>
      <c r="Y6" s="26">
        <v>4</v>
      </c>
    </row>
    <row r="7" spans="1:31">
      <c r="A7" s="17">
        <v>5</v>
      </c>
      <c r="B7" s="17">
        <f t="shared" si="11"/>
        <v>174.99999999999994</v>
      </c>
      <c r="C7" s="18">
        <v>15</v>
      </c>
      <c r="D7" s="17">
        <f>B7/C7</f>
        <v>11.666666666666663</v>
      </c>
      <c r="E7" s="18">
        <f>F7-(B7/C7)</f>
        <v>75.833333333333314</v>
      </c>
      <c r="F7" s="19">
        <f t="shared" si="2"/>
        <v>87.499999999999972</v>
      </c>
      <c r="G7" s="17">
        <v>5</v>
      </c>
      <c r="H7" s="17">
        <f t="shared" si="3"/>
        <v>237.49999999999991</v>
      </c>
      <c r="I7" s="18">
        <v>30</v>
      </c>
      <c r="J7" s="17">
        <f t="shared" si="4"/>
        <v>7.9166666666666634</v>
      </c>
      <c r="K7" s="18">
        <f t="shared" si="5"/>
        <v>79.583333333333314</v>
      </c>
      <c r="L7" s="17">
        <v>5</v>
      </c>
      <c r="M7" s="17">
        <f t="shared" si="6"/>
        <v>424.99999999999983</v>
      </c>
      <c r="N7" s="18">
        <v>300</v>
      </c>
      <c r="O7" s="17">
        <f t="shared" si="7"/>
        <v>1.4166666666666661</v>
      </c>
      <c r="P7" s="18">
        <f t="shared" si="8"/>
        <v>86.0833333333333</v>
      </c>
      <c r="R7" s="17">
        <v>5</v>
      </c>
      <c r="S7" s="17">
        <f t="shared" si="0"/>
        <v>349.99999999999989</v>
      </c>
      <c r="T7" s="18">
        <v>35</v>
      </c>
      <c r="U7" s="17">
        <f t="shared" si="9"/>
        <v>9.9999999999999964</v>
      </c>
      <c r="V7" s="18">
        <f t="shared" si="10"/>
        <v>171.99999999999994</v>
      </c>
      <c r="W7" s="19">
        <f t="shared" si="1"/>
        <v>174.99999999999994</v>
      </c>
      <c r="Y7" s="26">
        <v>5</v>
      </c>
    </row>
    <row r="8" spans="1:31">
      <c r="A8" s="17">
        <v>6</v>
      </c>
      <c r="B8" s="17">
        <f t="shared" si="11"/>
        <v>214.31676725154981</v>
      </c>
      <c r="C8" s="18">
        <v>10</v>
      </c>
      <c r="D8" s="17">
        <f>B8/C8</f>
        <v>21.431676725154979</v>
      </c>
      <c r="E8" s="18">
        <f>F8-(B8/C8)</f>
        <v>85.726706900619916</v>
      </c>
      <c r="F8" s="19">
        <f t="shared" si="2"/>
        <v>107.1583836257749</v>
      </c>
      <c r="G8" s="17">
        <v>6</v>
      </c>
      <c r="H8" s="17">
        <f t="shared" si="3"/>
        <v>296.47515087732472</v>
      </c>
      <c r="I8" s="18">
        <v>30</v>
      </c>
      <c r="J8" s="17">
        <f t="shared" si="4"/>
        <v>9.8825050292441574</v>
      </c>
      <c r="K8" s="18">
        <f t="shared" si="5"/>
        <v>97.275878596530745</v>
      </c>
      <c r="L8" s="17">
        <v>6</v>
      </c>
      <c r="M8" s="17">
        <f t="shared" si="6"/>
        <v>542.95030175464944</v>
      </c>
      <c r="N8" s="18">
        <v>300</v>
      </c>
      <c r="O8" s="17">
        <f t="shared" si="7"/>
        <v>1.8098343391821647</v>
      </c>
      <c r="P8" s="18">
        <f t="shared" si="8"/>
        <v>105.34854928659274</v>
      </c>
      <c r="R8" s="17">
        <v>6</v>
      </c>
      <c r="S8" s="17">
        <f t="shared" si="0"/>
        <v>428.63353450309961</v>
      </c>
      <c r="T8" s="18">
        <v>35</v>
      </c>
      <c r="U8" s="17">
        <f t="shared" si="9"/>
        <v>12.246672414374274</v>
      </c>
      <c r="V8" s="18">
        <f t="shared" si="10"/>
        <v>210.64276552723751</v>
      </c>
      <c r="W8" s="19">
        <f t="shared" si="1"/>
        <v>214.31676725154981</v>
      </c>
      <c r="Y8" s="26">
        <v>6</v>
      </c>
    </row>
    <row r="9" spans="1:31">
      <c r="A9" s="17">
        <v>7</v>
      </c>
      <c r="B9" s="17">
        <f t="shared" si="11"/>
        <v>257.06279240848653</v>
      </c>
      <c r="C9" s="18">
        <v>10</v>
      </c>
      <c r="D9" s="17">
        <f>B9/C9</f>
        <v>25.706279240848652</v>
      </c>
      <c r="E9" s="18">
        <f>F9-(B9/C9)</f>
        <v>102.82511696339461</v>
      </c>
      <c r="F9" s="19">
        <f t="shared" si="2"/>
        <v>128.53139620424326</v>
      </c>
      <c r="G9" s="17">
        <v>7</v>
      </c>
      <c r="H9" s="17">
        <f t="shared" si="3"/>
        <v>360.59418861272985</v>
      </c>
      <c r="I9" s="18">
        <v>30</v>
      </c>
      <c r="J9" s="17">
        <f t="shared" si="4"/>
        <v>12.019806287090995</v>
      </c>
      <c r="K9" s="18">
        <f t="shared" si="5"/>
        <v>116.51158991715226</v>
      </c>
      <c r="L9" s="17">
        <v>7</v>
      </c>
      <c r="M9" s="17">
        <f t="shared" si="6"/>
        <v>671.1883772254597</v>
      </c>
      <c r="N9" s="18">
        <v>300</v>
      </c>
      <c r="O9" s="17">
        <f t="shared" si="7"/>
        <v>2.2372945907515325</v>
      </c>
      <c r="P9" s="18">
        <f t="shared" si="8"/>
        <v>126.29410161349173</v>
      </c>
      <c r="R9" s="17">
        <v>7</v>
      </c>
      <c r="S9" s="17">
        <f t="shared" si="0"/>
        <v>514.12558481697306</v>
      </c>
      <c r="T9" s="18">
        <v>35</v>
      </c>
      <c r="U9" s="17">
        <f t="shared" si="9"/>
        <v>14.689302423342088</v>
      </c>
      <c r="V9" s="18">
        <f t="shared" si="10"/>
        <v>252.6560016814839</v>
      </c>
      <c r="W9" s="19">
        <f t="shared" si="1"/>
        <v>257.06279240848653</v>
      </c>
      <c r="Y9" s="26">
        <v>7</v>
      </c>
    </row>
    <row r="10" spans="1:31">
      <c r="A10" s="17">
        <v>8</v>
      </c>
      <c r="B10" s="17">
        <f t="shared" si="11"/>
        <v>302.98221281347037</v>
      </c>
      <c r="C10" s="18">
        <v>10</v>
      </c>
      <c r="D10" s="17">
        <f>B10/C10</f>
        <v>30.298221281347036</v>
      </c>
      <c r="E10" s="18">
        <f>F10-(B10/C10)</f>
        <v>121.19288512538814</v>
      </c>
      <c r="F10" s="19">
        <f t="shared" si="2"/>
        <v>151.49110640673518</v>
      </c>
      <c r="G10" s="17">
        <v>8</v>
      </c>
      <c r="H10" s="17">
        <f t="shared" si="3"/>
        <v>429.47331922020561</v>
      </c>
      <c r="I10" s="18">
        <v>30</v>
      </c>
      <c r="J10" s="17">
        <f t="shared" si="4"/>
        <v>14.315777307340188</v>
      </c>
      <c r="K10" s="18">
        <f t="shared" si="5"/>
        <v>137.17532909939499</v>
      </c>
      <c r="L10" s="17">
        <v>8</v>
      </c>
      <c r="M10" s="17">
        <f t="shared" si="6"/>
        <v>808.94663844041122</v>
      </c>
      <c r="N10" s="18">
        <v>300</v>
      </c>
      <c r="O10" s="17">
        <f t="shared" si="7"/>
        <v>2.6964887948013709</v>
      </c>
      <c r="P10" s="18">
        <f t="shared" si="8"/>
        <v>148.7946176119338</v>
      </c>
      <c r="R10" s="17">
        <v>8</v>
      </c>
      <c r="S10" s="17">
        <f t="shared" si="0"/>
        <v>605.96442562694074</v>
      </c>
      <c r="T10" s="18">
        <v>35</v>
      </c>
      <c r="U10" s="17">
        <f t="shared" si="9"/>
        <v>17.313269303626878</v>
      </c>
      <c r="V10" s="18">
        <f t="shared" si="10"/>
        <v>297.78823202238232</v>
      </c>
      <c r="W10" s="19">
        <f t="shared" si="1"/>
        <v>302.98221281347037</v>
      </c>
      <c r="Y10" s="26">
        <v>8</v>
      </c>
    </row>
    <row r="11" spans="1:31">
      <c r="A11" s="17">
        <v>9</v>
      </c>
      <c r="B11" s="17">
        <f t="shared" si="11"/>
        <v>351.86917696247156</v>
      </c>
      <c r="C11" s="18">
        <v>10</v>
      </c>
      <c r="D11" s="17">
        <f>B11/C11</f>
        <v>35.186917696247157</v>
      </c>
      <c r="E11" s="18">
        <f>F11-(B11/C11)</f>
        <v>140.74767078498863</v>
      </c>
      <c r="F11" s="19">
        <f t="shared" si="2"/>
        <v>175.93458848123578</v>
      </c>
      <c r="G11" s="17">
        <v>9</v>
      </c>
      <c r="H11" s="17">
        <f t="shared" si="3"/>
        <v>502.80376544370733</v>
      </c>
      <c r="I11" s="18">
        <v>30</v>
      </c>
      <c r="J11" s="17">
        <f t="shared" si="4"/>
        <v>16.760125514790243</v>
      </c>
      <c r="K11" s="18">
        <f t="shared" si="5"/>
        <v>159.17446296644553</v>
      </c>
      <c r="L11" s="17">
        <v>9</v>
      </c>
      <c r="M11" s="17">
        <f t="shared" si="6"/>
        <v>955.60753088741467</v>
      </c>
      <c r="N11" s="18">
        <v>300</v>
      </c>
      <c r="O11" s="17">
        <f t="shared" si="7"/>
        <v>3.185358436291382</v>
      </c>
      <c r="P11" s="18">
        <f t="shared" si="8"/>
        <v>172.7492300449444</v>
      </c>
      <c r="R11" s="17">
        <v>9</v>
      </c>
      <c r="S11" s="17">
        <f t="shared" si="0"/>
        <v>703.73835392494311</v>
      </c>
      <c r="T11" s="18">
        <v>35</v>
      </c>
      <c r="U11" s="17">
        <f t="shared" si="9"/>
        <v>20.106810112141233</v>
      </c>
      <c r="V11" s="18">
        <f t="shared" si="10"/>
        <v>345.83713392882919</v>
      </c>
      <c r="W11" s="19">
        <f t="shared" si="1"/>
        <v>351.86917696247156</v>
      </c>
      <c r="Y11" s="26">
        <v>9</v>
      </c>
    </row>
    <row r="12" spans="1:31">
      <c r="A12" s="17">
        <v>10</v>
      </c>
      <c r="B12" s="17">
        <f t="shared" si="11"/>
        <v>403.5533905932736</v>
      </c>
      <c r="C12" s="18">
        <v>10</v>
      </c>
      <c r="D12" s="17">
        <f>B12/C12</f>
        <v>40.355339059327363</v>
      </c>
      <c r="E12" s="18">
        <f>F12-(B12/C12)</f>
        <v>161.42135623730945</v>
      </c>
      <c r="F12" s="19">
        <f t="shared" si="2"/>
        <v>201.7766952966368</v>
      </c>
      <c r="G12" s="17">
        <v>10</v>
      </c>
      <c r="H12" s="17">
        <f t="shared" si="3"/>
        <v>580.33008588991038</v>
      </c>
      <c r="I12" s="18">
        <v>30</v>
      </c>
      <c r="J12" s="17">
        <f t="shared" si="4"/>
        <v>19.344336196330346</v>
      </c>
      <c r="K12" s="18">
        <f t="shared" si="5"/>
        <v>182.43235910030646</v>
      </c>
      <c r="L12" s="17">
        <v>10</v>
      </c>
      <c r="M12" s="17">
        <f t="shared" si="6"/>
        <v>1110.6601717798208</v>
      </c>
      <c r="N12" s="18">
        <v>300</v>
      </c>
      <c r="O12" s="17">
        <f t="shared" si="7"/>
        <v>3.7022005725994025</v>
      </c>
      <c r="P12" s="18">
        <f t="shared" si="8"/>
        <v>198.07449472403741</v>
      </c>
      <c r="R12" s="17">
        <v>10</v>
      </c>
      <c r="S12" s="17">
        <f t="shared" si="0"/>
        <v>807.10678118654721</v>
      </c>
      <c r="T12" s="18">
        <v>35</v>
      </c>
      <c r="U12" s="17">
        <f t="shared" si="9"/>
        <v>23.060193748187064</v>
      </c>
      <c r="V12" s="18">
        <f t="shared" si="10"/>
        <v>396.63533246881747</v>
      </c>
      <c r="W12" s="19">
        <f t="shared" si="1"/>
        <v>403.5533905932736</v>
      </c>
      <c r="Y12" s="26">
        <v>10</v>
      </c>
    </row>
    <row r="13" spans="1:31">
      <c r="A13" s="17">
        <v>11</v>
      </c>
      <c r="B13" s="17">
        <f t="shared" si="11"/>
        <v>457.89091679026143</v>
      </c>
      <c r="C13" s="18">
        <v>10</v>
      </c>
      <c r="D13" s="17">
        <f>B13/C13</f>
        <v>45.789091679026143</v>
      </c>
      <c r="E13" s="18">
        <f>F13-(B13/C13)</f>
        <v>183.15636671610457</v>
      </c>
      <c r="F13" s="19">
        <f t="shared" si="2"/>
        <v>228.94545839513071</v>
      </c>
      <c r="G13" s="17">
        <v>11</v>
      </c>
      <c r="H13" s="17">
        <f t="shared" si="3"/>
        <v>661.83637518539217</v>
      </c>
      <c r="I13" s="18">
        <v>30</v>
      </c>
      <c r="J13" s="17">
        <f t="shared" si="4"/>
        <v>22.061212506179739</v>
      </c>
      <c r="K13" s="18">
        <f t="shared" si="5"/>
        <v>206.88424588895097</v>
      </c>
      <c r="L13" s="17">
        <v>11</v>
      </c>
      <c r="M13" s="17">
        <f t="shared" si="6"/>
        <v>1273.6727503707843</v>
      </c>
      <c r="N13" s="18">
        <v>300</v>
      </c>
      <c r="O13" s="17">
        <f t="shared" si="7"/>
        <v>4.2455758345692809</v>
      </c>
      <c r="P13" s="18">
        <f t="shared" si="8"/>
        <v>224.69988256056143</v>
      </c>
      <c r="R13" s="17">
        <v>11</v>
      </c>
      <c r="S13" s="17">
        <f t="shared" si="0"/>
        <v>915.78183358052286</v>
      </c>
      <c r="T13" s="18">
        <v>35</v>
      </c>
      <c r="U13" s="17">
        <f t="shared" si="9"/>
        <v>26.165195245157797</v>
      </c>
      <c r="V13" s="18">
        <f t="shared" si="10"/>
        <v>450.04135821671412</v>
      </c>
      <c r="W13" s="19">
        <f t="shared" si="1"/>
        <v>457.89091679026143</v>
      </c>
      <c r="Y13" s="26">
        <v>11</v>
      </c>
    </row>
    <row r="14" spans="1:31">
      <c r="A14" s="17">
        <v>12</v>
      </c>
      <c r="B14" s="17">
        <f t="shared" si="11"/>
        <v>514.75800154488957</v>
      </c>
      <c r="C14" s="18">
        <v>10</v>
      </c>
      <c r="D14" s="17">
        <f>B14/C14</f>
        <v>51.475800154488958</v>
      </c>
      <c r="E14" s="18">
        <f>F14-(B14/C14)</f>
        <v>205.90320061795583</v>
      </c>
      <c r="F14" s="19">
        <f t="shared" si="2"/>
        <v>257.37900077244478</v>
      </c>
      <c r="G14" s="17">
        <v>12</v>
      </c>
      <c r="H14" s="17">
        <f t="shared" si="3"/>
        <v>747.13700231733446</v>
      </c>
      <c r="I14" s="18">
        <v>30</v>
      </c>
      <c r="J14" s="17">
        <f t="shared" si="4"/>
        <v>24.90456674391115</v>
      </c>
      <c r="K14" s="18">
        <f t="shared" si="5"/>
        <v>232.47443402853364</v>
      </c>
      <c r="L14" s="17">
        <v>12</v>
      </c>
      <c r="M14" s="17">
        <f t="shared" si="6"/>
        <v>1444.2740046346689</v>
      </c>
      <c r="N14" s="18">
        <v>300</v>
      </c>
      <c r="O14" s="17">
        <f t="shared" si="7"/>
        <v>4.8142466821155629</v>
      </c>
      <c r="P14" s="18">
        <f t="shared" si="8"/>
        <v>252.56475409032922</v>
      </c>
      <c r="R14" s="17">
        <v>12</v>
      </c>
      <c r="S14" s="17">
        <f t="shared" si="0"/>
        <v>1029.5160030897791</v>
      </c>
      <c r="T14" s="18">
        <v>35</v>
      </c>
      <c r="U14" s="17">
        <f t="shared" si="9"/>
        <v>29.414742945422262</v>
      </c>
      <c r="V14" s="18">
        <f t="shared" si="10"/>
        <v>505.93357866126291</v>
      </c>
      <c r="W14" s="19">
        <f t="shared" si="1"/>
        <v>514.75800154488957</v>
      </c>
      <c r="Y14" s="26">
        <v>12</v>
      </c>
    </row>
    <row r="15" spans="1:31">
      <c r="A15" s="17">
        <v>13</v>
      </c>
      <c r="B15" s="17">
        <f t="shared" si="11"/>
        <v>574.04675363940567</v>
      </c>
      <c r="C15" s="18">
        <v>10</v>
      </c>
      <c r="D15" s="17">
        <f>B15/C15</f>
        <v>57.404675363940569</v>
      </c>
      <c r="E15" s="18">
        <f>F15-(B15/C15)</f>
        <v>229.61870145576228</v>
      </c>
      <c r="F15" s="19">
        <f t="shared" si="2"/>
        <v>287.02337681970283</v>
      </c>
      <c r="G15" s="17">
        <v>13</v>
      </c>
      <c r="H15" s="17">
        <f t="shared" si="3"/>
        <v>836.07013045910844</v>
      </c>
      <c r="I15" s="18">
        <v>30</v>
      </c>
      <c r="J15" s="17">
        <f t="shared" si="4"/>
        <v>27.869004348636949</v>
      </c>
      <c r="K15" s="18">
        <f t="shared" si="5"/>
        <v>259.15437247106587</v>
      </c>
      <c r="L15" s="17">
        <v>13</v>
      </c>
      <c r="M15" s="17">
        <f t="shared" si="6"/>
        <v>1622.1402609182169</v>
      </c>
      <c r="N15" s="18">
        <v>300</v>
      </c>
      <c r="O15" s="17">
        <f t="shared" si="7"/>
        <v>5.407134203060723</v>
      </c>
      <c r="P15" s="18">
        <f t="shared" si="8"/>
        <v>281.61624261664213</v>
      </c>
      <c r="R15" s="17">
        <v>13</v>
      </c>
      <c r="S15" s="17">
        <f t="shared" si="0"/>
        <v>1148.0935072788113</v>
      </c>
      <c r="T15" s="18">
        <v>35</v>
      </c>
      <c r="U15" s="17">
        <f t="shared" si="9"/>
        <v>32.802671636537468</v>
      </c>
      <c r="V15" s="18">
        <f t="shared" si="10"/>
        <v>564.20595214844445</v>
      </c>
      <c r="W15" s="19">
        <f t="shared" si="1"/>
        <v>574.04675363940567</v>
      </c>
      <c r="Y15" s="26">
        <v>13</v>
      </c>
    </row>
    <row r="16" spans="1:31">
      <c r="A16" s="17">
        <v>14</v>
      </c>
      <c r="B16" s="17">
        <f t="shared" si="11"/>
        <v>635.66201857385352</v>
      </c>
      <c r="C16" s="18">
        <v>10</v>
      </c>
      <c r="D16" s="17">
        <f>B16/C16</f>
        <v>63.566201857385352</v>
      </c>
      <c r="E16" s="18">
        <f>F16-(B16/C16)</f>
        <v>254.26480742954141</v>
      </c>
      <c r="F16" s="19">
        <f t="shared" si="2"/>
        <v>317.83100928692676</v>
      </c>
      <c r="G16" s="17">
        <v>14</v>
      </c>
      <c r="H16" s="17">
        <f t="shared" si="3"/>
        <v>928.49302786078033</v>
      </c>
      <c r="I16" s="18">
        <v>30</v>
      </c>
      <c r="J16" s="17">
        <f t="shared" si="4"/>
        <v>30.949767595359344</v>
      </c>
      <c r="K16" s="18">
        <f t="shared" si="5"/>
        <v>286.88124169156742</v>
      </c>
      <c r="L16" s="17">
        <v>14</v>
      </c>
      <c r="M16" s="17">
        <f t="shared" si="6"/>
        <v>1806.9860557215607</v>
      </c>
      <c r="N16" s="18">
        <v>300</v>
      </c>
      <c r="O16" s="17">
        <f t="shared" si="7"/>
        <v>6.0232868524052021</v>
      </c>
      <c r="P16" s="18">
        <f t="shared" si="8"/>
        <v>311.80772243452157</v>
      </c>
      <c r="R16" s="17">
        <v>14</v>
      </c>
      <c r="S16" s="17">
        <f t="shared" si="0"/>
        <v>1271.324037147707</v>
      </c>
      <c r="T16" s="18">
        <v>35</v>
      </c>
      <c r="U16" s="17">
        <f t="shared" si="9"/>
        <v>36.323543918505912</v>
      </c>
      <c r="V16" s="18">
        <f t="shared" si="10"/>
        <v>624.76495539830171</v>
      </c>
      <c r="W16" s="19">
        <f t="shared" si="1"/>
        <v>635.66201857385352</v>
      </c>
      <c r="Y16" s="26">
        <v>14</v>
      </c>
    </row>
    <row r="17" spans="1:25">
      <c r="A17" s="17">
        <v>15</v>
      </c>
      <c r="B17" s="17">
        <f t="shared" si="11"/>
        <v>699.51905283832866</v>
      </c>
      <c r="C17" s="18">
        <v>10</v>
      </c>
      <c r="D17" s="17">
        <f>B17/C17</f>
        <v>69.951905283832872</v>
      </c>
      <c r="E17" s="18">
        <f>F17-(B17/C17)</f>
        <v>279.80762113533149</v>
      </c>
      <c r="F17" s="19">
        <f t="shared" si="2"/>
        <v>349.75952641916433</v>
      </c>
      <c r="G17" s="17">
        <v>15</v>
      </c>
      <c r="H17" s="17">
        <f t="shared" si="3"/>
        <v>1024.278579257493</v>
      </c>
      <c r="I17" s="18">
        <v>30</v>
      </c>
      <c r="J17" s="17">
        <f t="shared" si="4"/>
        <v>34.1426193085831</v>
      </c>
      <c r="K17" s="18">
        <f t="shared" si="5"/>
        <v>315.61690711058122</v>
      </c>
      <c r="L17" s="17">
        <v>15</v>
      </c>
      <c r="M17" s="17">
        <f t="shared" si="6"/>
        <v>1998.557158514986</v>
      </c>
      <c r="N17" s="18">
        <v>300</v>
      </c>
      <c r="O17" s="17">
        <f t="shared" si="7"/>
        <v>6.6618571950499534</v>
      </c>
      <c r="P17" s="18">
        <f t="shared" si="8"/>
        <v>343.09766922411438</v>
      </c>
      <c r="R17" s="17">
        <v>15</v>
      </c>
      <c r="S17" s="17">
        <f t="shared" si="0"/>
        <v>1399.0381056766573</v>
      </c>
      <c r="T17" s="18">
        <v>35</v>
      </c>
      <c r="U17" s="17">
        <f t="shared" si="9"/>
        <v>39.972517305047354</v>
      </c>
      <c r="V17" s="18">
        <f t="shared" si="10"/>
        <v>687.52729764681442</v>
      </c>
      <c r="W17" s="19">
        <f t="shared" si="1"/>
        <v>699.51905283832866</v>
      </c>
      <c r="Y17" s="26">
        <v>15</v>
      </c>
    </row>
    <row r="18" spans="1:25">
      <c r="A18" s="17">
        <v>16</v>
      </c>
      <c r="B18" s="17">
        <f t="shared" si="11"/>
        <v>765.54175279993228</v>
      </c>
      <c r="C18" s="18">
        <v>10</v>
      </c>
      <c r="D18" s="17">
        <f>B18/C18</f>
        <v>76.554175279993231</v>
      </c>
      <c r="E18" s="18">
        <f>F18-(B18/C18)</f>
        <v>306.21670111997292</v>
      </c>
      <c r="F18" s="19">
        <f t="shared" si="2"/>
        <v>382.77087639996614</v>
      </c>
      <c r="G18" s="17">
        <v>16</v>
      </c>
      <c r="H18" s="17">
        <f t="shared" si="3"/>
        <v>1123.3126291998983</v>
      </c>
      <c r="I18" s="18">
        <v>30</v>
      </c>
      <c r="J18" s="17">
        <f t="shared" si="4"/>
        <v>37.44375430666328</v>
      </c>
      <c r="K18" s="18">
        <f t="shared" si="5"/>
        <v>345.32712209330288</v>
      </c>
      <c r="L18" s="17">
        <v>16</v>
      </c>
      <c r="M18" s="17">
        <f t="shared" si="6"/>
        <v>2196.6252583997966</v>
      </c>
      <c r="N18" s="18">
        <v>300</v>
      </c>
      <c r="O18" s="17">
        <f t="shared" si="7"/>
        <v>7.3220841946659885</v>
      </c>
      <c r="P18" s="18">
        <f t="shared" si="8"/>
        <v>375.44879220530015</v>
      </c>
      <c r="R18" s="17">
        <v>16</v>
      </c>
      <c r="S18" s="17">
        <f t="shared" si="0"/>
        <v>1531.0835055998646</v>
      </c>
      <c r="T18" s="18">
        <v>35</v>
      </c>
      <c r="U18" s="17">
        <f t="shared" si="9"/>
        <v>43.745243017138989</v>
      </c>
      <c r="V18" s="18">
        <f t="shared" si="10"/>
        <v>752.41817989479057</v>
      </c>
      <c r="W18" s="19">
        <f t="shared" si="1"/>
        <v>765.54175279993228</v>
      </c>
      <c r="Y18" s="26">
        <v>16</v>
      </c>
    </row>
    <row r="19" spans="1:25">
      <c r="A19" s="17">
        <v>17</v>
      </c>
      <c r="B19" s="17">
        <f t="shared" si="11"/>
        <v>833.66127886989568</v>
      </c>
      <c r="C19" s="18">
        <v>10</v>
      </c>
      <c r="D19" s="17">
        <f>B19/C19</f>
        <v>83.366127886989574</v>
      </c>
      <c r="E19" s="18">
        <f>F19-(B19/C19)</f>
        <v>333.4645115479583</v>
      </c>
      <c r="F19" s="19">
        <f t="shared" si="2"/>
        <v>416.83063943494784</v>
      </c>
      <c r="G19" s="17">
        <v>17</v>
      </c>
      <c r="H19" s="17">
        <f t="shared" si="3"/>
        <v>1225.4919183048435</v>
      </c>
      <c r="I19" s="18">
        <v>30</v>
      </c>
      <c r="J19" s="17">
        <f t="shared" si="4"/>
        <v>40.849730610161451</v>
      </c>
      <c r="K19" s="18">
        <f t="shared" si="5"/>
        <v>375.98090882478641</v>
      </c>
      <c r="L19" s="17">
        <v>17</v>
      </c>
      <c r="M19" s="17">
        <f t="shared" si="6"/>
        <v>2400.9838366096869</v>
      </c>
      <c r="N19" s="18">
        <v>300</v>
      </c>
      <c r="O19" s="17">
        <f t="shared" si="7"/>
        <v>8.0032794553656235</v>
      </c>
      <c r="P19" s="18">
        <f t="shared" si="8"/>
        <v>408.82735997958224</v>
      </c>
      <c r="R19" s="17">
        <v>17</v>
      </c>
      <c r="S19" s="17">
        <f t="shared" si="0"/>
        <v>1667.3225577397914</v>
      </c>
      <c r="T19" s="18">
        <v>35</v>
      </c>
      <c r="U19" s="17">
        <f t="shared" si="9"/>
        <v>47.637787363994036</v>
      </c>
      <c r="V19" s="18">
        <f t="shared" si="10"/>
        <v>819.36994266069746</v>
      </c>
      <c r="W19" s="19">
        <f t="shared" si="1"/>
        <v>833.66127886989568</v>
      </c>
      <c r="Y19" s="26">
        <v>17</v>
      </c>
    </row>
    <row r="20" spans="1:25">
      <c r="A20" s="17">
        <v>18</v>
      </c>
      <c r="B20" s="17">
        <f t="shared" si="11"/>
        <v>903.81496824546241</v>
      </c>
      <c r="C20" s="18">
        <v>10</v>
      </c>
      <c r="D20" s="17">
        <f>B20/C20</f>
        <v>90.381496824546247</v>
      </c>
      <c r="E20" s="18">
        <f>F20-(B20/C20)</f>
        <v>361.52598729818499</v>
      </c>
      <c r="F20" s="19">
        <f t="shared" si="2"/>
        <v>451.9074841227312</v>
      </c>
      <c r="G20" s="17">
        <v>18</v>
      </c>
      <c r="H20" s="17">
        <f t="shared" si="3"/>
        <v>1330.7224523681937</v>
      </c>
      <c r="I20" s="18">
        <v>30</v>
      </c>
      <c r="J20" s="17">
        <f t="shared" si="4"/>
        <v>44.357415078939788</v>
      </c>
      <c r="K20" s="18">
        <f t="shared" si="5"/>
        <v>407.55006904379144</v>
      </c>
      <c r="L20" s="17">
        <v>18</v>
      </c>
      <c r="M20" s="17">
        <f t="shared" si="6"/>
        <v>2611.4449047363873</v>
      </c>
      <c r="N20" s="18">
        <v>300</v>
      </c>
      <c r="O20" s="17">
        <f t="shared" si="7"/>
        <v>8.7048163491212911</v>
      </c>
      <c r="P20" s="18">
        <f t="shared" si="8"/>
        <v>443.2026677736099</v>
      </c>
      <c r="R20" s="17">
        <v>18</v>
      </c>
      <c r="S20" s="17">
        <f t="shared" si="0"/>
        <v>1807.6299364909248</v>
      </c>
      <c r="T20" s="18">
        <v>35</v>
      </c>
      <c r="U20" s="17">
        <f t="shared" si="9"/>
        <v>51.646569614026426</v>
      </c>
      <c r="V20" s="18">
        <f t="shared" si="10"/>
        <v>888.32099736125451</v>
      </c>
      <c r="W20" s="19">
        <f t="shared" si="1"/>
        <v>903.81496824546241</v>
      </c>
      <c r="Y20" s="26">
        <v>18</v>
      </c>
    </row>
    <row r="21" spans="1:25">
      <c r="A21" s="17">
        <v>19</v>
      </c>
      <c r="B21" s="17">
        <f t="shared" si="11"/>
        <v>975.94546275685104</v>
      </c>
      <c r="C21" s="18">
        <v>10</v>
      </c>
      <c r="D21" s="17">
        <f>B21/C21</f>
        <v>97.594546275685104</v>
      </c>
      <c r="E21" s="18">
        <f>F21-(B21/C21)</f>
        <v>390.37818510274042</v>
      </c>
      <c r="F21" s="19">
        <f t="shared" si="2"/>
        <v>487.97273137842552</v>
      </c>
      <c r="G21" s="17">
        <v>19</v>
      </c>
      <c r="H21" s="17">
        <f t="shared" si="3"/>
        <v>1438.9181941352765</v>
      </c>
      <c r="I21" s="18">
        <v>30</v>
      </c>
      <c r="J21" s="17">
        <f t="shared" si="4"/>
        <v>47.963939804509216</v>
      </c>
      <c r="K21" s="18">
        <f t="shared" si="5"/>
        <v>440.00879157391631</v>
      </c>
      <c r="L21" s="17">
        <v>19</v>
      </c>
      <c r="M21" s="17">
        <f t="shared" si="6"/>
        <v>2827.836388270553</v>
      </c>
      <c r="N21" s="18">
        <v>300</v>
      </c>
      <c r="O21" s="17">
        <f t="shared" si="7"/>
        <v>9.4261212942351769</v>
      </c>
      <c r="P21" s="18">
        <f t="shared" si="8"/>
        <v>478.54661008419032</v>
      </c>
      <c r="R21" s="17">
        <v>19</v>
      </c>
      <c r="S21" s="17">
        <f t="shared" si="0"/>
        <v>1951.8909255137021</v>
      </c>
      <c r="T21" s="18">
        <v>35</v>
      </c>
      <c r="U21" s="17">
        <f t="shared" si="9"/>
        <v>55.768312157534346</v>
      </c>
      <c r="V21" s="18">
        <f t="shared" si="10"/>
        <v>959.2149691095907</v>
      </c>
      <c r="W21" s="19">
        <f t="shared" si="1"/>
        <v>975.94546275685104</v>
      </c>
      <c r="Y21" s="26">
        <v>19</v>
      </c>
    </row>
    <row r="22" spans="1:25">
      <c r="A22" s="17">
        <v>20</v>
      </c>
      <c r="B22" s="17">
        <f t="shared" si="11"/>
        <v>1050.0000000000007</v>
      </c>
      <c r="C22" s="18">
        <v>10</v>
      </c>
      <c r="D22" s="17">
        <f>B22/C22</f>
        <v>105.00000000000007</v>
      </c>
      <c r="E22" s="18">
        <f>F22-(B22/C22)</f>
        <v>420.00000000000028</v>
      </c>
      <c r="F22" s="19">
        <f t="shared" si="2"/>
        <v>525.00000000000034</v>
      </c>
      <c r="G22" s="17">
        <v>20</v>
      </c>
      <c r="H22" s="17">
        <f t="shared" si="3"/>
        <v>1550.0000000000009</v>
      </c>
      <c r="I22" s="18">
        <v>30</v>
      </c>
      <c r="J22" s="17">
        <f t="shared" si="4"/>
        <v>51.6666666666667</v>
      </c>
      <c r="K22" s="18">
        <f t="shared" si="5"/>
        <v>473.33333333333366</v>
      </c>
      <c r="L22" s="17">
        <v>20</v>
      </c>
      <c r="M22" s="17">
        <f t="shared" si="6"/>
        <v>3050.0000000000018</v>
      </c>
      <c r="N22" s="18">
        <v>300</v>
      </c>
      <c r="O22" s="17">
        <f t="shared" si="7"/>
        <v>10.166666666666673</v>
      </c>
      <c r="P22" s="18">
        <f t="shared" si="8"/>
        <v>514.83333333333371</v>
      </c>
      <c r="R22" s="17">
        <v>20</v>
      </c>
      <c r="S22" s="17">
        <f t="shared" si="0"/>
        <v>2100.0000000000014</v>
      </c>
      <c r="T22" s="18">
        <v>35</v>
      </c>
      <c r="U22" s="17">
        <f t="shared" si="9"/>
        <v>60.000000000000036</v>
      </c>
      <c r="V22" s="18">
        <f t="shared" si="10"/>
        <v>1032.0000000000007</v>
      </c>
      <c r="W22" s="19">
        <f t="shared" si="1"/>
        <v>1050.0000000000007</v>
      </c>
      <c r="Y22" s="26">
        <v>20</v>
      </c>
    </row>
    <row r="23" spans="1:25">
      <c r="A23" s="17">
        <v>21</v>
      </c>
      <c r="B23" s="17">
        <f t="shared" si="11"/>
        <v>1125.9298304257579</v>
      </c>
      <c r="C23" s="18">
        <v>10</v>
      </c>
      <c r="D23" s="17">
        <f>B23/C23</f>
        <v>112.5929830425758</v>
      </c>
      <c r="E23" s="18">
        <f>F23-(B23/C23)</f>
        <v>450.37193217030318</v>
      </c>
      <c r="F23" s="19">
        <f t="shared" si="2"/>
        <v>562.96491521287896</v>
      </c>
      <c r="G23" s="17">
        <v>21</v>
      </c>
      <c r="H23" s="17">
        <f t="shared" si="3"/>
        <v>1663.8947456386368</v>
      </c>
      <c r="I23" s="18">
        <v>30</v>
      </c>
      <c r="J23" s="17">
        <f t="shared" si="4"/>
        <v>55.463158187954562</v>
      </c>
      <c r="K23" s="18">
        <f t="shared" si="5"/>
        <v>507.50175702492442</v>
      </c>
      <c r="L23" s="17">
        <v>21</v>
      </c>
      <c r="M23" s="17">
        <f t="shared" si="6"/>
        <v>3277.7894912772736</v>
      </c>
      <c r="N23" s="18">
        <v>300</v>
      </c>
      <c r="O23" s="17">
        <f t="shared" si="7"/>
        <v>10.925964970924245</v>
      </c>
      <c r="P23" s="18">
        <f t="shared" si="8"/>
        <v>552.03895024195469</v>
      </c>
      <c r="R23" s="17">
        <v>21</v>
      </c>
      <c r="S23" s="17">
        <f t="shared" si="0"/>
        <v>2251.8596608515159</v>
      </c>
      <c r="T23" s="18">
        <v>35</v>
      </c>
      <c r="U23" s="17">
        <f t="shared" si="9"/>
        <v>64.338847452900453</v>
      </c>
      <c r="V23" s="18">
        <f t="shared" si="10"/>
        <v>1106.6281761898879</v>
      </c>
      <c r="W23" s="19">
        <f t="shared" si="1"/>
        <v>1125.9298304257579</v>
      </c>
      <c r="Y23" s="26">
        <v>21</v>
      </c>
    </row>
    <row r="24" spans="1:25">
      <c r="A24" s="17">
        <v>22</v>
      </c>
      <c r="B24" s="17">
        <f t="shared" si="11"/>
        <v>1203.6897329871679</v>
      </c>
      <c r="C24" s="18">
        <v>10</v>
      </c>
      <c r="D24" s="17">
        <f>B24/C24</f>
        <v>120.36897329871678</v>
      </c>
      <c r="E24" s="18">
        <f>F24-(B24/C24)</f>
        <v>481.47589319486713</v>
      </c>
      <c r="F24" s="19">
        <f t="shared" si="2"/>
        <v>601.84486649358394</v>
      </c>
      <c r="G24" s="17">
        <v>22</v>
      </c>
      <c r="H24" s="17">
        <f t="shared" si="3"/>
        <v>1780.5345994807517</v>
      </c>
      <c r="I24" s="18">
        <v>30</v>
      </c>
      <c r="J24" s="17">
        <f t="shared" si="4"/>
        <v>59.351153316025055</v>
      </c>
      <c r="K24" s="18">
        <f t="shared" si="5"/>
        <v>542.4937131775589</v>
      </c>
      <c r="L24" s="17">
        <v>22</v>
      </c>
      <c r="M24" s="17">
        <f t="shared" si="6"/>
        <v>3511.0691989615034</v>
      </c>
      <c r="N24" s="18">
        <v>300</v>
      </c>
      <c r="O24" s="17">
        <f t="shared" si="7"/>
        <v>11.703563996538344</v>
      </c>
      <c r="P24" s="18">
        <f t="shared" si="8"/>
        <v>590.14130249704556</v>
      </c>
      <c r="R24" s="17">
        <v>22</v>
      </c>
      <c r="S24" s="17">
        <f t="shared" si="0"/>
        <v>2407.3794659743357</v>
      </c>
      <c r="T24" s="18">
        <v>35</v>
      </c>
      <c r="U24" s="17">
        <f t="shared" si="9"/>
        <v>68.782270456409591</v>
      </c>
      <c r="V24" s="18">
        <f t="shared" si="10"/>
        <v>1183.055051850245</v>
      </c>
      <c r="W24" s="19">
        <f t="shared" si="1"/>
        <v>1203.6897329871679</v>
      </c>
      <c r="Y24" s="26">
        <v>22</v>
      </c>
    </row>
    <row r="25" spans="1:25">
      <c r="A25" s="17">
        <v>23</v>
      </c>
      <c r="B25" s="17">
        <f t="shared" si="11"/>
        <v>1283.2376088978158</v>
      </c>
      <c r="C25" s="18">
        <v>10</v>
      </c>
      <c r="D25" s="17">
        <f>B25/C25</f>
        <v>128.32376088978157</v>
      </c>
      <c r="E25" s="18">
        <f>F25-(B25/C25)</f>
        <v>513.29504355912627</v>
      </c>
      <c r="F25" s="19">
        <f t="shared" si="2"/>
        <v>641.61880444890789</v>
      </c>
      <c r="G25" s="17">
        <v>23</v>
      </c>
      <c r="H25" s="17">
        <f t="shared" si="3"/>
        <v>1899.8564133467237</v>
      </c>
      <c r="I25" s="18">
        <v>30</v>
      </c>
      <c r="J25" s="17">
        <f t="shared" si="4"/>
        <v>63.328547111557455</v>
      </c>
      <c r="K25" s="18">
        <f t="shared" si="5"/>
        <v>578.29025733735045</v>
      </c>
      <c r="L25" s="17">
        <v>23</v>
      </c>
      <c r="M25" s="17">
        <f t="shared" si="6"/>
        <v>3749.7128266934474</v>
      </c>
      <c r="N25" s="18">
        <v>300</v>
      </c>
      <c r="O25" s="17">
        <f t="shared" si="7"/>
        <v>12.499042755644824</v>
      </c>
      <c r="P25" s="18">
        <f t="shared" si="8"/>
        <v>629.11976169326306</v>
      </c>
      <c r="R25" s="17">
        <v>23</v>
      </c>
      <c r="S25" s="17">
        <f t="shared" si="0"/>
        <v>2566.4752177956316</v>
      </c>
      <c r="T25" s="18">
        <v>35</v>
      </c>
      <c r="U25" s="17">
        <f t="shared" si="9"/>
        <v>73.327863365589479</v>
      </c>
      <c r="V25" s="18">
        <f t="shared" si="10"/>
        <v>1261.2392498881391</v>
      </c>
      <c r="W25" s="19">
        <f t="shared" si="1"/>
        <v>1283.2376088978158</v>
      </c>
      <c r="Y25" s="26">
        <v>23</v>
      </c>
    </row>
    <row r="26" spans="1:25">
      <c r="A26" s="17">
        <v>24</v>
      </c>
      <c r="B26" s="17">
        <f t="shared" si="11"/>
        <v>1364.5341380123989</v>
      </c>
      <c r="C26" s="18">
        <v>10</v>
      </c>
      <c r="D26" s="17">
        <f>B26/C26</f>
        <v>136.45341380123989</v>
      </c>
      <c r="E26" s="18">
        <f>F26-(B26/C26)</f>
        <v>545.81365520495956</v>
      </c>
      <c r="F26" s="19">
        <f t="shared" si="2"/>
        <v>682.26706900619945</v>
      </c>
      <c r="G26" s="17">
        <v>24</v>
      </c>
      <c r="H26" s="17">
        <f t="shared" si="3"/>
        <v>2021.8012070185982</v>
      </c>
      <c r="I26" s="18">
        <v>30</v>
      </c>
      <c r="J26" s="17">
        <f t="shared" si="4"/>
        <v>67.393373567286602</v>
      </c>
      <c r="K26" s="18">
        <f t="shared" si="5"/>
        <v>614.87369543891282</v>
      </c>
      <c r="L26" s="17">
        <v>24</v>
      </c>
      <c r="M26" s="17">
        <f t="shared" si="6"/>
        <v>3993.6024140371965</v>
      </c>
      <c r="N26" s="18">
        <v>300</v>
      </c>
      <c r="O26" s="17">
        <f t="shared" si="7"/>
        <v>13.312008046790655</v>
      </c>
      <c r="P26" s="18">
        <f t="shared" si="8"/>
        <v>668.9550609594088</v>
      </c>
      <c r="R26" s="17">
        <v>24</v>
      </c>
      <c r="S26" s="17">
        <f t="shared" si="0"/>
        <v>2729.0682760247978</v>
      </c>
      <c r="T26" s="18">
        <v>35</v>
      </c>
      <c r="U26" s="17">
        <f t="shared" si="9"/>
        <v>77.973379314994219</v>
      </c>
      <c r="V26" s="18">
        <f t="shared" si="10"/>
        <v>1341.1421242179006</v>
      </c>
      <c r="W26" s="19">
        <f t="shared" si="1"/>
        <v>1364.5341380123989</v>
      </c>
      <c r="Y26" s="26">
        <v>24</v>
      </c>
    </row>
    <row r="27" spans="1:25">
      <c r="A27" s="17">
        <v>25</v>
      </c>
      <c r="B27" s="17">
        <f t="shared" si="11"/>
        <v>1447.5424859373688</v>
      </c>
      <c r="C27" s="18">
        <v>10</v>
      </c>
      <c r="D27" s="17">
        <f>B27/C27</f>
        <v>144.75424859373689</v>
      </c>
      <c r="E27" s="18">
        <f>F27-(B27/C27)</f>
        <v>579.01699437494756</v>
      </c>
      <c r="F27" s="19">
        <f t="shared" si="2"/>
        <v>723.77124296868442</v>
      </c>
      <c r="G27" s="17">
        <v>25</v>
      </c>
      <c r="H27" s="17">
        <f t="shared" si="3"/>
        <v>2146.3137289060533</v>
      </c>
      <c r="I27" s="18">
        <v>30</v>
      </c>
      <c r="J27" s="17">
        <f t="shared" si="4"/>
        <v>71.543790963535102</v>
      </c>
      <c r="K27" s="18">
        <f t="shared" si="5"/>
        <v>652.2274520051493</v>
      </c>
      <c r="L27" s="17">
        <v>25</v>
      </c>
      <c r="M27" s="17">
        <f t="shared" si="6"/>
        <v>4242.6274578121065</v>
      </c>
      <c r="N27" s="18">
        <v>300</v>
      </c>
      <c r="O27" s="17">
        <f t="shared" si="7"/>
        <v>14.142091526040355</v>
      </c>
      <c r="P27" s="18">
        <f t="shared" si="8"/>
        <v>709.62915144264412</v>
      </c>
      <c r="R27" s="17">
        <v>25</v>
      </c>
      <c r="S27" s="17">
        <f t="shared" si="0"/>
        <v>2895.0849718747377</v>
      </c>
      <c r="T27" s="18">
        <v>35</v>
      </c>
      <c r="U27" s="17">
        <f t="shared" si="9"/>
        <v>82.716713482135361</v>
      </c>
      <c r="V27" s="18">
        <f t="shared" si="10"/>
        <v>1422.7274718927283</v>
      </c>
      <c r="W27" s="19">
        <f t="shared" si="1"/>
        <v>1447.5424859373688</v>
      </c>
      <c r="Y27" s="26">
        <v>25</v>
      </c>
    </row>
    <row r="28" spans="1:25">
      <c r="A28" s="17">
        <v>26</v>
      </c>
      <c r="B28" s="17">
        <f t="shared" si="11"/>
        <v>1532.2280526288782</v>
      </c>
      <c r="C28" s="18">
        <v>10</v>
      </c>
      <c r="D28" s="17">
        <f>B28/C28</f>
        <v>153.22280526288782</v>
      </c>
      <c r="E28" s="18">
        <f>F28-(B28/C28)</f>
        <v>612.89122105155127</v>
      </c>
      <c r="F28" s="19">
        <f t="shared" si="2"/>
        <v>766.11402631443912</v>
      </c>
      <c r="G28" s="17">
        <v>26</v>
      </c>
      <c r="H28" s="17">
        <f t="shared" si="3"/>
        <v>2273.3420789433176</v>
      </c>
      <c r="I28" s="18">
        <v>30</v>
      </c>
      <c r="J28" s="17">
        <f t="shared" si="4"/>
        <v>75.77806929811058</v>
      </c>
      <c r="K28" s="18">
        <f t="shared" si="5"/>
        <v>690.33595701632851</v>
      </c>
      <c r="L28" s="17">
        <v>26</v>
      </c>
      <c r="M28" s="17">
        <f t="shared" si="6"/>
        <v>4496.6841578866351</v>
      </c>
      <c r="N28" s="18">
        <v>300</v>
      </c>
      <c r="O28" s="17">
        <f t="shared" si="7"/>
        <v>14.98894719295545</v>
      </c>
      <c r="P28" s="18">
        <f t="shared" si="8"/>
        <v>751.12507912148362</v>
      </c>
      <c r="R28" s="17">
        <v>26</v>
      </c>
      <c r="S28" s="17">
        <f t="shared" si="0"/>
        <v>3064.4561052577565</v>
      </c>
      <c r="T28" s="18">
        <v>35</v>
      </c>
      <c r="U28" s="17">
        <f t="shared" si="9"/>
        <v>87.555888721650192</v>
      </c>
      <c r="V28" s="18">
        <f t="shared" si="10"/>
        <v>1505.9612860123832</v>
      </c>
      <c r="W28" s="19">
        <f t="shared" si="1"/>
        <v>1532.2280526288782</v>
      </c>
      <c r="Y28" s="26">
        <v>26</v>
      </c>
    </row>
    <row r="29" spans="1:25">
      <c r="A29" s="17">
        <v>27</v>
      </c>
      <c r="B29" s="17">
        <f t="shared" si="11"/>
        <v>1618.5582552140049</v>
      </c>
      <c r="C29" s="18">
        <v>10</v>
      </c>
      <c r="D29" s="17">
        <f>B29/C29</f>
        <v>161.8558255214005</v>
      </c>
      <c r="E29" s="18">
        <f>F29-(B29/C29)</f>
        <v>647.42330208560202</v>
      </c>
      <c r="F29" s="19">
        <f t="shared" si="2"/>
        <v>809.27912760700247</v>
      </c>
      <c r="G29" s="17">
        <v>27</v>
      </c>
      <c r="H29" s="17">
        <f t="shared" si="3"/>
        <v>2402.8373828210074</v>
      </c>
      <c r="I29" s="18">
        <v>30</v>
      </c>
      <c r="J29" s="17">
        <f t="shared" si="4"/>
        <v>80.094579427366909</v>
      </c>
      <c r="K29" s="18">
        <f t="shared" si="5"/>
        <v>729.18454817963561</v>
      </c>
      <c r="L29" s="17">
        <v>27</v>
      </c>
      <c r="M29" s="17">
        <f t="shared" si="6"/>
        <v>4755.6747656420148</v>
      </c>
      <c r="N29" s="18">
        <v>300</v>
      </c>
      <c r="O29" s="17">
        <f t="shared" si="7"/>
        <v>15.852249218806715</v>
      </c>
      <c r="P29" s="18">
        <f t="shared" si="8"/>
        <v>793.42687838819575</v>
      </c>
      <c r="R29" s="17">
        <v>27</v>
      </c>
      <c r="S29" s="17">
        <f t="shared" si="0"/>
        <v>3237.1165104280099</v>
      </c>
      <c r="T29" s="18">
        <v>35</v>
      </c>
      <c r="U29" s="17">
        <f t="shared" si="9"/>
        <v>92.489043155085994</v>
      </c>
      <c r="V29" s="18">
        <f t="shared" si="10"/>
        <v>1590.8115422674791</v>
      </c>
      <c r="W29" s="19">
        <f t="shared" si="1"/>
        <v>1618.5582552140049</v>
      </c>
      <c r="Y29" s="26">
        <v>27</v>
      </c>
    </row>
    <row r="30" spans="1:25">
      <c r="A30" s="17">
        <v>28</v>
      </c>
      <c r="B30" s="17">
        <f t="shared" si="11"/>
        <v>1706.5023392678913</v>
      </c>
      <c r="C30" s="18">
        <v>10</v>
      </c>
      <c r="D30" s="17">
        <f>B30/C30</f>
        <v>170.65023392678913</v>
      </c>
      <c r="E30" s="18">
        <f>F30-(B30/C30)</f>
        <v>682.60093570715651</v>
      </c>
      <c r="F30" s="19">
        <f t="shared" si="2"/>
        <v>853.25116963394566</v>
      </c>
      <c r="G30" s="17">
        <v>28</v>
      </c>
      <c r="H30" s="17">
        <f t="shared" si="3"/>
        <v>2534.753508901837</v>
      </c>
      <c r="I30" s="18">
        <v>30</v>
      </c>
      <c r="J30" s="17">
        <f t="shared" si="4"/>
        <v>84.491783630061235</v>
      </c>
      <c r="K30" s="18">
        <f t="shared" si="5"/>
        <v>768.7593860038844</v>
      </c>
      <c r="L30" s="17">
        <v>28</v>
      </c>
      <c r="M30" s="17">
        <f t="shared" si="6"/>
        <v>5019.507017803674</v>
      </c>
      <c r="N30" s="18">
        <v>300</v>
      </c>
      <c r="O30" s="17">
        <f t="shared" si="7"/>
        <v>16.731690059345581</v>
      </c>
      <c r="P30" s="18">
        <f t="shared" si="8"/>
        <v>836.51947957460004</v>
      </c>
      <c r="R30" s="17">
        <v>28</v>
      </c>
      <c r="S30" s="17">
        <f t="shared" si="0"/>
        <v>3413.0046785357827</v>
      </c>
      <c r="T30" s="18">
        <v>35</v>
      </c>
      <c r="U30" s="17">
        <f t="shared" si="9"/>
        <v>97.514419386736648</v>
      </c>
      <c r="V30" s="18">
        <f t="shared" si="10"/>
        <v>1677.2480134518703</v>
      </c>
      <c r="W30" s="19">
        <f t="shared" si="1"/>
        <v>1706.5023392678913</v>
      </c>
      <c r="Y30" s="26">
        <v>28</v>
      </c>
    </row>
    <row r="31" spans="1:25">
      <c r="A31" s="17">
        <v>29</v>
      </c>
      <c r="B31" s="17">
        <f t="shared" si="11"/>
        <v>1796.0312139248824</v>
      </c>
      <c r="C31" s="18">
        <v>10</v>
      </c>
      <c r="D31" s="17">
        <f>B31/C31</f>
        <v>179.60312139248825</v>
      </c>
      <c r="E31" s="18">
        <f>F31-(B31/C31)</f>
        <v>718.41248556995299</v>
      </c>
      <c r="F31" s="19">
        <f t="shared" si="2"/>
        <v>898.01560696244121</v>
      </c>
      <c r="G31" s="17">
        <v>29</v>
      </c>
      <c r="H31" s="17">
        <f t="shared" si="3"/>
        <v>2669.0468208873235</v>
      </c>
      <c r="I31" s="18">
        <v>30</v>
      </c>
      <c r="J31" s="17">
        <f t="shared" si="4"/>
        <v>88.968227362910781</v>
      </c>
      <c r="K31" s="18">
        <f t="shared" si="5"/>
        <v>809.04737959953047</v>
      </c>
      <c r="L31" s="17">
        <v>29</v>
      </c>
      <c r="M31" s="17">
        <f t="shared" si="6"/>
        <v>5288.093641774647</v>
      </c>
      <c r="N31" s="18">
        <v>300</v>
      </c>
      <c r="O31" s="17">
        <f t="shared" si="7"/>
        <v>17.626978805915488</v>
      </c>
      <c r="P31" s="18">
        <f t="shared" si="8"/>
        <v>880.38862815652567</v>
      </c>
      <c r="R31" s="17">
        <v>29</v>
      </c>
      <c r="S31" s="17">
        <f t="shared" si="0"/>
        <v>3592.0624278497648</v>
      </c>
      <c r="T31" s="18">
        <v>35</v>
      </c>
      <c r="U31" s="17">
        <f t="shared" si="9"/>
        <v>102.63035508142185</v>
      </c>
      <c r="V31" s="18">
        <f t="shared" si="10"/>
        <v>1765.2421074004558</v>
      </c>
      <c r="W31" s="19">
        <f t="shared" si="1"/>
        <v>1796.0312139248824</v>
      </c>
      <c r="Y31" s="26">
        <v>29</v>
      </c>
    </row>
    <row r="32" spans="1:25">
      <c r="A32" s="17">
        <v>30</v>
      </c>
      <c r="B32" s="17">
        <f t="shared" si="11"/>
        <v>1887.1173070873829</v>
      </c>
      <c r="C32" s="18">
        <v>10</v>
      </c>
      <c r="D32" s="17">
        <f>B32/C32</f>
        <v>188.71173070873829</v>
      </c>
      <c r="E32" s="18">
        <f>F32-(B32/C32)</f>
        <v>754.84692283495315</v>
      </c>
      <c r="F32" s="19">
        <f t="shared" si="2"/>
        <v>943.55865354369143</v>
      </c>
      <c r="G32" s="17">
        <v>30</v>
      </c>
      <c r="H32" s="17">
        <f t="shared" si="3"/>
        <v>2805.6759606310743</v>
      </c>
      <c r="I32" s="18">
        <v>30</v>
      </c>
      <c r="J32" s="17">
        <f t="shared" si="4"/>
        <v>93.522532021035815</v>
      </c>
      <c r="K32" s="18">
        <f t="shared" si="5"/>
        <v>850.03612152265566</v>
      </c>
      <c r="L32" s="17">
        <v>30</v>
      </c>
      <c r="M32" s="17">
        <f t="shared" si="6"/>
        <v>5561.3519212621486</v>
      </c>
      <c r="N32" s="18">
        <v>300</v>
      </c>
      <c r="O32" s="17">
        <f t="shared" si="7"/>
        <v>18.537839737540494</v>
      </c>
      <c r="P32" s="18">
        <f t="shared" si="8"/>
        <v>925.02081380615095</v>
      </c>
      <c r="R32" s="17">
        <v>30</v>
      </c>
      <c r="S32" s="17">
        <f t="shared" si="0"/>
        <v>3774.2346141747657</v>
      </c>
      <c r="T32" s="18">
        <v>35</v>
      </c>
      <c r="U32" s="17">
        <f t="shared" si="9"/>
        <v>107.83527469070759</v>
      </c>
      <c r="V32" s="18">
        <f t="shared" si="10"/>
        <v>1854.7667246801707</v>
      </c>
      <c r="W32" s="19">
        <f t="shared" si="1"/>
        <v>1887.1173070873829</v>
      </c>
      <c r="Y32" s="26">
        <v>30</v>
      </c>
    </row>
    <row r="33" spans="1:25">
      <c r="A33" s="17">
        <v>31</v>
      </c>
      <c r="B33" s="17">
        <f t="shared" si="11"/>
        <v>1979.734437688254</v>
      </c>
      <c r="C33" s="18">
        <v>10</v>
      </c>
      <c r="D33" s="17">
        <f>B33/C33</f>
        <v>197.9734437688254</v>
      </c>
      <c r="E33" s="18">
        <f>F33-(B33/C33)</f>
        <v>791.89377507530162</v>
      </c>
      <c r="F33" s="19">
        <f t="shared" si="2"/>
        <v>989.86721884412702</v>
      </c>
      <c r="G33" s="17">
        <v>31</v>
      </c>
      <c r="H33" s="17">
        <f t="shared" si="3"/>
        <v>2944.6016565323812</v>
      </c>
      <c r="I33" s="18">
        <v>30</v>
      </c>
      <c r="J33" s="17">
        <f t="shared" si="4"/>
        <v>98.153388551079374</v>
      </c>
      <c r="K33" s="18">
        <f t="shared" si="5"/>
        <v>891.71383029304764</v>
      </c>
      <c r="L33" s="17">
        <v>31</v>
      </c>
      <c r="M33" s="17">
        <f t="shared" si="6"/>
        <v>5839.2033130647624</v>
      </c>
      <c r="N33" s="18">
        <v>300</v>
      </c>
      <c r="O33" s="17">
        <f t="shared" si="7"/>
        <v>19.464011043549206</v>
      </c>
      <c r="P33" s="18">
        <f t="shared" si="8"/>
        <v>970.40320780057777</v>
      </c>
      <c r="R33" s="17">
        <v>31</v>
      </c>
      <c r="S33" s="17">
        <f t="shared" si="0"/>
        <v>3959.4688753765081</v>
      </c>
      <c r="T33" s="18">
        <v>35</v>
      </c>
      <c r="U33" s="17">
        <f t="shared" si="9"/>
        <v>113.12768215361451</v>
      </c>
      <c r="V33" s="18">
        <f t="shared" si="10"/>
        <v>1945.7961330421697</v>
      </c>
      <c r="W33" s="19">
        <f t="shared" si="1"/>
        <v>1979.734437688254</v>
      </c>
      <c r="Y33" s="26">
        <v>31</v>
      </c>
    </row>
    <row r="34" spans="1:25">
      <c r="A34" s="17">
        <v>32</v>
      </c>
      <c r="B34" s="17">
        <f t="shared" si="11"/>
        <v>2073.857702507762</v>
      </c>
      <c r="C34" s="18">
        <v>10</v>
      </c>
      <c r="D34" s="17">
        <f>B34/C34</f>
        <v>207.3857702507762</v>
      </c>
      <c r="E34" s="18">
        <f>F34-(B34/C34)</f>
        <v>829.54308100310482</v>
      </c>
      <c r="F34" s="19">
        <f t="shared" si="2"/>
        <v>1036.928851253881</v>
      </c>
      <c r="G34" s="17">
        <v>32</v>
      </c>
      <c r="H34" s="17">
        <f t="shared" si="3"/>
        <v>3085.7865537616426</v>
      </c>
      <c r="I34" s="18">
        <v>30</v>
      </c>
      <c r="J34" s="17">
        <f t="shared" si="4"/>
        <v>102.85955179205476</v>
      </c>
      <c r="K34" s="18">
        <f t="shared" si="5"/>
        <v>934.06929946182629</v>
      </c>
      <c r="L34" s="17">
        <v>32</v>
      </c>
      <c r="M34" s="17">
        <f t="shared" si="6"/>
        <v>6121.5731075232852</v>
      </c>
      <c r="N34" s="18">
        <v>300</v>
      </c>
      <c r="O34" s="17">
        <f t="shared" si="7"/>
        <v>20.405243691744285</v>
      </c>
      <c r="P34" s="18">
        <f t="shared" si="8"/>
        <v>1016.5236075621367</v>
      </c>
      <c r="R34" s="17">
        <v>32</v>
      </c>
      <c r="S34" s="17">
        <f t="shared" si="0"/>
        <v>4147.7154050155241</v>
      </c>
      <c r="T34" s="18">
        <v>35</v>
      </c>
      <c r="U34" s="17">
        <f t="shared" si="9"/>
        <v>118.50615442901497</v>
      </c>
      <c r="V34" s="18">
        <f t="shared" si="10"/>
        <v>2038.3058561790576</v>
      </c>
      <c r="W34" s="19">
        <f t="shared" si="1"/>
        <v>2073.857702507762</v>
      </c>
      <c r="Y34" s="26">
        <v>32</v>
      </c>
    </row>
    <row r="35" spans="1:25">
      <c r="A35" s="17">
        <v>33</v>
      </c>
      <c r="B35" s="17">
        <f t="shared" si="11"/>
        <v>2169.463375479746</v>
      </c>
      <c r="C35" s="18">
        <v>10</v>
      </c>
      <c r="D35" s="17">
        <f>B35/C35</f>
        <v>216.94633754797459</v>
      </c>
      <c r="E35" s="18">
        <f>F35-(B35/C35)</f>
        <v>867.78535019189837</v>
      </c>
      <c r="F35" s="19">
        <f t="shared" si="2"/>
        <v>1084.731687739873</v>
      </c>
      <c r="G35" s="17">
        <v>33</v>
      </c>
      <c r="H35" s="17">
        <f t="shared" si="3"/>
        <v>3229.195063219619</v>
      </c>
      <c r="I35" s="18">
        <v>30</v>
      </c>
      <c r="J35" s="17">
        <f t="shared" si="4"/>
        <v>107.63983544065397</v>
      </c>
      <c r="K35" s="18">
        <f t="shared" si="5"/>
        <v>977.091852299219</v>
      </c>
      <c r="L35" s="17">
        <v>33</v>
      </c>
      <c r="M35" s="17">
        <f t="shared" si="6"/>
        <v>6408.390126439238</v>
      </c>
      <c r="N35" s="18">
        <v>300</v>
      </c>
      <c r="O35" s="17">
        <f t="shared" si="7"/>
        <v>21.361300421464126</v>
      </c>
      <c r="P35" s="18">
        <f t="shared" si="8"/>
        <v>1063.3703873184088</v>
      </c>
      <c r="R35" s="17">
        <v>33</v>
      </c>
      <c r="S35" s="17">
        <f t="shared" si="0"/>
        <v>4338.926750959492</v>
      </c>
      <c r="T35" s="18">
        <v>35</v>
      </c>
      <c r="U35" s="17">
        <f t="shared" si="9"/>
        <v>123.96933574169977</v>
      </c>
      <c r="V35" s="18">
        <f t="shared" si="10"/>
        <v>2132.2725747572363</v>
      </c>
      <c r="W35" s="19">
        <f t="shared" si="1"/>
        <v>2169.463375479746</v>
      </c>
      <c r="Y35" s="26">
        <v>33</v>
      </c>
    </row>
    <row r="36" spans="1:25">
      <c r="A36" s="17">
        <v>34</v>
      </c>
      <c r="B36" s="17">
        <f t="shared" si="11"/>
        <v>2266.5288177689017</v>
      </c>
      <c r="C36" s="18">
        <v>10</v>
      </c>
      <c r="D36" s="17">
        <f>B36/C36</f>
        <v>226.65288177689018</v>
      </c>
      <c r="E36" s="18">
        <f>F36-(B36/C36)</f>
        <v>906.61152710756073</v>
      </c>
      <c r="F36" s="19">
        <f t="shared" si="2"/>
        <v>1133.2644088844509</v>
      </c>
      <c r="G36" s="17">
        <v>34</v>
      </c>
      <c r="H36" s="17">
        <f t="shared" si="3"/>
        <v>3374.7932266533526</v>
      </c>
      <c r="I36" s="18">
        <v>30</v>
      </c>
      <c r="J36" s="17">
        <f t="shared" si="4"/>
        <v>112.49310755511175</v>
      </c>
      <c r="K36" s="18">
        <f t="shared" si="5"/>
        <v>1020.7713013293392</v>
      </c>
      <c r="L36" s="17">
        <v>34</v>
      </c>
      <c r="M36" s="17">
        <f t="shared" si="6"/>
        <v>6699.5864533067052</v>
      </c>
      <c r="N36" s="18">
        <v>300</v>
      </c>
      <c r="O36" s="17">
        <f t="shared" si="7"/>
        <v>22.331954844355685</v>
      </c>
      <c r="P36" s="18">
        <f t="shared" si="8"/>
        <v>1110.9324540400951</v>
      </c>
      <c r="R36" s="17">
        <v>34</v>
      </c>
      <c r="S36" s="17">
        <f t="shared" si="0"/>
        <v>4533.0576355378034</v>
      </c>
      <c r="T36" s="18">
        <v>35</v>
      </c>
      <c r="U36" s="17">
        <f t="shared" si="9"/>
        <v>129.51593244393723</v>
      </c>
      <c r="V36" s="18">
        <f t="shared" si="10"/>
        <v>2227.6740380357205</v>
      </c>
      <c r="W36" s="19">
        <f t="shared" si="1"/>
        <v>2266.5288177689017</v>
      </c>
      <c r="Y36" s="26">
        <v>34</v>
      </c>
    </row>
    <row r="37" spans="1:25">
      <c r="A37" s="17">
        <v>35</v>
      </c>
      <c r="B37" s="17">
        <f t="shared" si="11"/>
        <v>2365.0323971815183</v>
      </c>
      <c r="C37" s="18">
        <v>10</v>
      </c>
      <c r="D37" s="17">
        <f>B37/C37</f>
        <v>236.50323971815183</v>
      </c>
      <c r="E37" s="18">
        <f>F37-(B37/C37)</f>
        <v>946.01295887260733</v>
      </c>
      <c r="F37" s="19">
        <f t="shared" si="2"/>
        <v>1182.5161985907591</v>
      </c>
      <c r="G37" s="17">
        <v>35</v>
      </c>
      <c r="H37" s="17">
        <f t="shared" si="3"/>
        <v>3522.5485957722776</v>
      </c>
      <c r="I37" s="18">
        <v>30</v>
      </c>
      <c r="J37" s="17">
        <f t="shared" si="4"/>
        <v>117.41828652574259</v>
      </c>
      <c r="K37" s="18">
        <f t="shared" si="5"/>
        <v>1065.0979120650165</v>
      </c>
      <c r="L37" s="17">
        <v>35</v>
      </c>
      <c r="M37" s="17">
        <f t="shared" si="6"/>
        <v>6995.0971915445552</v>
      </c>
      <c r="N37" s="18">
        <v>300</v>
      </c>
      <c r="O37" s="17">
        <f t="shared" si="7"/>
        <v>23.316990638481851</v>
      </c>
      <c r="P37" s="18">
        <f t="shared" si="8"/>
        <v>1159.1992079522772</v>
      </c>
      <c r="R37" s="17">
        <v>35</v>
      </c>
      <c r="S37" s="17">
        <f t="shared" si="0"/>
        <v>4730.0647943630365</v>
      </c>
      <c r="T37" s="18">
        <v>35</v>
      </c>
      <c r="U37" s="17">
        <f t="shared" si="9"/>
        <v>135.14470841037246</v>
      </c>
      <c r="V37" s="18">
        <f t="shared" si="10"/>
        <v>2324.4889846584065</v>
      </c>
      <c r="W37" s="19">
        <f t="shared" si="1"/>
        <v>2365.0323971815183</v>
      </c>
      <c r="Y37" s="26">
        <v>35</v>
      </c>
    </row>
    <row r="38" spans="1:25">
      <c r="A38" s="17">
        <v>36</v>
      </c>
      <c r="B38" s="17">
        <f t="shared" si="11"/>
        <v>2464.9534156997729</v>
      </c>
      <c r="C38" s="18">
        <v>10</v>
      </c>
      <c r="D38" s="17">
        <f>B38/C38</f>
        <v>246.49534156997728</v>
      </c>
      <c r="E38" s="18">
        <f>F38-(B38/C38)</f>
        <v>985.98136627990914</v>
      </c>
      <c r="F38" s="19">
        <f t="shared" si="2"/>
        <v>1232.4767078498865</v>
      </c>
      <c r="G38" s="17">
        <v>36</v>
      </c>
      <c r="H38" s="17">
        <f t="shared" si="3"/>
        <v>3672.4301235496596</v>
      </c>
      <c r="I38" s="18">
        <v>30</v>
      </c>
      <c r="J38" s="17">
        <f t="shared" si="4"/>
        <v>122.41433745165531</v>
      </c>
      <c r="K38" s="18">
        <f t="shared" si="5"/>
        <v>1110.0623703982312</v>
      </c>
      <c r="L38" s="17">
        <v>36</v>
      </c>
      <c r="M38" s="17">
        <f t="shared" si="6"/>
        <v>7294.8602470993192</v>
      </c>
      <c r="N38" s="18">
        <v>300</v>
      </c>
      <c r="O38" s="17">
        <f t="shared" si="7"/>
        <v>24.316200823664396</v>
      </c>
      <c r="P38" s="18">
        <f t="shared" si="8"/>
        <v>1208.1605070262221</v>
      </c>
      <c r="R38" s="17">
        <v>36</v>
      </c>
      <c r="S38" s="17">
        <f t="shared" si="0"/>
        <v>4929.9068313995458</v>
      </c>
      <c r="T38" s="18">
        <v>35</v>
      </c>
      <c r="U38" s="17">
        <f t="shared" si="9"/>
        <v>140.85448089712989</v>
      </c>
      <c r="V38" s="18">
        <f t="shared" si="10"/>
        <v>2422.697071430634</v>
      </c>
      <c r="W38" s="19">
        <f t="shared" si="1"/>
        <v>2464.9534156997729</v>
      </c>
      <c r="Y38" s="26">
        <v>36</v>
      </c>
    </row>
    <row r="39" spans="1:25">
      <c r="A39" s="17">
        <v>37</v>
      </c>
      <c r="B39" s="17">
        <f t="shared" si="11"/>
        <v>2566.2720441160545</v>
      </c>
      <c r="C39" s="18">
        <v>10</v>
      </c>
      <c r="D39" s="17">
        <f>B39/C39</f>
        <v>256.62720441160548</v>
      </c>
      <c r="E39" s="18">
        <f>F39-(B39/C39)</f>
        <v>1026.5088176464219</v>
      </c>
      <c r="F39" s="19">
        <f t="shared" si="2"/>
        <v>1283.1360220580273</v>
      </c>
      <c r="G39" s="17">
        <v>37</v>
      </c>
      <c r="H39" s="17">
        <f t="shared" si="3"/>
        <v>3824.4080661740818</v>
      </c>
      <c r="I39" s="18">
        <v>30</v>
      </c>
      <c r="J39" s="17">
        <f t="shared" si="4"/>
        <v>127.4802688724694</v>
      </c>
      <c r="K39" s="18">
        <f t="shared" si="5"/>
        <v>1155.6557531855578</v>
      </c>
      <c r="L39" s="17">
        <v>37</v>
      </c>
      <c r="M39" s="17">
        <f t="shared" si="6"/>
        <v>7598.8161323481636</v>
      </c>
      <c r="N39" s="18">
        <v>300</v>
      </c>
      <c r="O39" s="17">
        <f t="shared" si="7"/>
        <v>25.329387107827213</v>
      </c>
      <c r="P39" s="18">
        <f t="shared" si="8"/>
        <v>1257.8066349502001</v>
      </c>
      <c r="R39" s="17">
        <v>37</v>
      </c>
      <c r="S39" s="17">
        <f t="shared" si="0"/>
        <v>5132.5440882321091</v>
      </c>
      <c r="T39" s="18">
        <v>35</v>
      </c>
      <c r="U39" s="17">
        <f t="shared" si="9"/>
        <v>146.6441168066317</v>
      </c>
      <c r="V39" s="18">
        <f t="shared" si="10"/>
        <v>2522.2788090740651</v>
      </c>
      <c r="W39" s="19">
        <f t="shared" si="1"/>
        <v>2566.2720441160545</v>
      </c>
      <c r="Y39" s="26">
        <v>37</v>
      </c>
    </row>
    <row r="40" spans="1:25">
      <c r="A40" s="17">
        <v>38</v>
      </c>
      <c r="B40" s="17">
        <f t="shared" si="11"/>
        <v>2668.9692628971434</v>
      </c>
      <c r="C40" s="18">
        <v>10</v>
      </c>
      <c r="D40" s="17">
        <f>B40/C40</f>
        <v>266.89692628971432</v>
      </c>
      <c r="E40" s="18">
        <f>F40-(B40/C40)</f>
        <v>1067.5877051588573</v>
      </c>
      <c r="F40" s="19">
        <f t="shared" si="2"/>
        <v>1334.4846314485717</v>
      </c>
      <c r="G40" s="17">
        <v>38</v>
      </c>
      <c r="H40" s="17">
        <f t="shared" si="3"/>
        <v>3978.4538943457151</v>
      </c>
      <c r="I40" s="18">
        <v>30</v>
      </c>
      <c r="J40" s="17">
        <f t="shared" si="4"/>
        <v>132.61512981152384</v>
      </c>
      <c r="K40" s="18">
        <f t="shared" si="5"/>
        <v>1201.869501637048</v>
      </c>
      <c r="L40" s="17">
        <v>38</v>
      </c>
      <c r="M40" s="17">
        <f t="shared" si="6"/>
        <v>7906.9077886914301</v>
      </c>
      <c r="N40" s="18">
        <v>300</v>
      </c>
      <c r="O40" s="17">
        <f t="shared" si="7"/>
        <v>26.3563592956381</v>
      </c>
      <c r="P40" s="18">
        <f t="shared" si="8"/>
        <v>1308.1282721529335</v>
      </c>
      <c r="R40" s="17">
        <v>38</v>
      </c>
      <c r="S40" s="17">
        <f t="shared" si="0"/>
        <v>5337.9385257942868</v>
      </c>
      <c r="T40" s="18">
        <v>35</v>
      </c>
      <c r="U40" s="17">
        <f t="shared" si="9"/>
        <v>152.5125293084082</v>
      </c>
      <c r="V40" s="18">
        <f t="shared" si="10"/>
        <v>2623.2155041046208</v>
      </c>
      <c r="W40" s="19">
        <f t="shared" si="1"/>
        <v>2668.9692628971434</v>
      </c>
      <c r="Y40" s="26">
        <v>38</v>
      </c>
    </row>
    <row r="41" spans="1:25">
      <c r="A41" s="17">
        <v>39</v>
      </c>
      <c r="B41" s="17">
        <f t="shared" si="11"/>
        <v>2773.0268085349435</v>
      </c>
      <c r="C41" s="18">
        <v>10</v>
      </c>
      <c r="D41" s="17">
        <f>B41/C41</f>
        <v>277.30268085349434</v>
      </c>
      <c r="E41" s="18">
        <f>F41-(B41/C41)</f>
        <v>1109.2107234139773</v>
      </c>
      <c r="F41" s="19">
        <f t="shared" si="2"/>
        <v>1386.5134042674717</v>
      </c>
      <c r="G41" s="17">
        <v>39</v>
      </c>
      <c r="H41" s="17">
        <f t="shared" si="3"/>
        <v>4134.5402128024152</v>
      </c>
      <c r="I41" s="18">
        <v>30</v>
      </c>
      <c r="J41" s="17">
        <f t="shared" si="4"/>
        <v>137.81800709341385</v>
      </c>
      <c r="K41" s="18">
        <f t="shared" si="5"/>
        <v>1248.6953971740579</v>
      </c>
      <c r="L41" s="17">
        <v>39</v>
      </c>
      <c r="M41" s="17">
        <f t="shared" si="6"/>
        <v>8219.0804256048305</v>
      </c>
      <c r="N41" s="18">
        <v>300</v>
      </c>
      <c r="O41" s="17">
        <f t="shared" si="7"/>
        <v>27.396934752016101</v>
      </c>
      <c r="P41" s="18">
        <f t="shared" si="8"/>
        <v>1359.1164695154557</v>
      </c>
      <c r="R41" s="17">
        <v>39</v>
      </c>
      <c r="S41" s="17">
        <f t="shared" si="0"/>
        <v>5546.053617069887</v>
      </c>
      <c r="T41" s="18">
        <v>35</v>
      </c>
      <c r="U41" s="17">
        <f t="shared" si="9"/>
        <v>158.45867477342534</v>
      </c>
      <c r="V41" s="18">
        <f t="shared" si="10"/>
        <v>2725.4892061029159</v>
      </c>
      <c r="W41" s="19">
        <f t="shared" si="1"/>
        <v>2773.0268085349435</v>
      </c>
      <c r="Y41" s="26">
        <v>39</v>
      </c>
    </row>
    <row r="42" spans="1:25">
      <c r="A42" s="17">
        <v>40</v>
      </c>
      <c r="B42" s="17">
        <f t="shared" si="11"/>
        <v>2878.4271247461875</v>
      </c>
      <c r="C42" s="18">
        <v>10</v>
      </c>
      <c r="D42" s="17">
        <f>B42/C42</f>
        <v>287.84271247461874</v>
      </c>
      <c r="E42" s="18">
        <f>F42-(B42/C42)</f>
        <v>1151.3708498984749</v>
      </c>
      <c r="F42" s="19">
        <f t="shared" si="2"/>
        <v>1439.2135623730937</v>
      </c>
      <c r="G42" s="17">
        <v>40</v>
      </c>
      <c r="H42" s="17">
        <f t="shared" si="3"/>
        <v>4292.6406871192812</v>
      </c>
      <c r="I42" s="18">
        <v>30</v>
      </c>
      <c r="J42" s="17">
        <f t="shared" si="4"/>
        <v>143.08802290397605</v>
      </c>
      <c r="K42" s="18">
        <f t="shared" si="5"/>
        <v>1296.1255394691177</v>
      </c>
      <c r="L42" s="17">
        <v>40</v>
      </c>
      <c r="M42" s="17">
        <f t="shared" si="6"/>
        <v>8535.2813742385624</v>
      </c>
      <c r="N42" s="18">
        <v>300</v>
      </c>
      <c r="O42" s="17">
        <f t="shared" si="7"/>
        <v>28.450937914128541</v>
      </c>
      <c r="P42" s="18">
        <f t="shared" si="8"/>
        <v>1410.7626244589651</v>
      </c>
      <c r="R42" s="17">
        <v>40</v>
      </c>
      <c r="S42" s="17">
        <f t="shared" si="0"/>
        <v>5756.8542494923749</v>
      </c>
      <c r="T42" s="18">
        <v>35</v>
      </c>
      <c r="U42" s="17">
        <f t="shared" si="9"/>
        <v>164.48154998549643</v>
      </c>
      <c r="V42" s="18">
        <f t="shared" si="10"/>
        <v>2829.0826597505384</v>
      </c>
      <c r="W42" s="19">
        <f t="shared" si="1"/>
        <v>2878.4271247461875</v>
      </c>
      <c r="Y42" s="26">
        <v>40</v>
      </c>
    </row>
    <row r="43" spans="1:25">
      <c r="A43" s="17">
        <v>41</v>
      </c>
      <c r="B43" s="17">
        <f t="shared" si="11"/>
        <v>2985.1533179716535</v>
      </c>
      <c r="C43" s="18">
        <v>10</v>
      </c>
      <c r="D43" s="17">
        <f>B43/C43</f>
        <v>298.51533179716535</v>
      </c>
      <c r="E43" s="18">
        <f>F43-(B43/C43)</f>
        <v>1194.0613271886614</v>
      </c>
      <c r="F43" s="19">
        <f t="shared" si="2"/>
        <v>1492.5766589858267</v>
      </c>
      <c r="G43" s="17">
        <v>41</v>
      </c>
      <c r="H43" s="17">
        <f t="shared" si="3"/>
        <v>4452.7299769574802</v>
      </c>
      <c r="I43" s="18">
        <v>30</v>
      </c>
      <c r="J43" s="17">
        <f t="shared" si="4"/>
        <v>148.42433256524933</v>
      </c>
      <c r="K43" s="18">
        <f t="shared" si="5"/>
        <v>1344.1523264205773</v>
      </c>
      <c r="L43" s="17">
        <v>41</v>
      </c>
      <c r="M43" s="17">
        <f t="shared" si="6"/>
        <v>8855.4599539149604</v>
      </c>
      <c r="N43" s="18">
        <v>300</v>
      </c>
      <c r="O43" s="17">
        <f t="shared" si="7"/>
        <v>29.518199846383201</v>
      </c>
      <c r="P43" s="18">
        <f t="shared" si="8"/>
        <v>1463.0584591394436</v>
      </c>
      <c r="R43" s="17">
        <v>41</v>
      </c>
      <c r="S43" s="17">
        <f t="shared" si="0"/>
        <v>5970.3066359433069</v>
      </c>
      <c r="T43" s="18">
        <v>35</v>
      </c>
      <c r="U43" s="17">
        <f t="shared" si="9"/>
        <v>170.5801895983802</v>
      </c>
      <c r="V43" s="18">
        <f t="shared" si="10"/>
        <v>2933.9792610921395</v>
      </c>
      <c r="W43" s="19">
        <f t="shared" si="1"/>
        <v>2985.1533179716535</v>
      </c>
      <c r="Y43" s="26">
        <v>41</v>
      </c>
    </row>
    <row r="44" spans="1:25">
      <c r="A44" s="17">
        <v>42</v>
      </c>
      <c r="B44" s="17">
        <f t="shared" si="11"/>
        <v>3093.1891166997798</v>
      </c>
      <c r="C44" s="18">
        <v>10</v>
      </c>
      <c r="D44" s="17">
        <f>B44/C44</f>
        <v>309.31891166997798</v>
      </c>
      <c r="E44" s="18">
        <f>F44-(B44/C44)</f>
        <v>1237.2756466799119</v>
      </c>
      <c r="F44" s="19">
        <f t="shared" si="2"/>
        <v>1546.5945583498899</v>
      </c>
      <c r="G44" s="17">
        <v>42</v>
      </c>
      <c r="H44" s="17">
        <f t="shared" si="3"/>
        <v>4614.7836750496699</v>
      </c>
      <c r="I44" s="18">
        <v>30</v>
      </c>
      <c r="J44" s="17">
        <f t="shared" si="4"/>
        <v>153.82612250165568</v>
      </c>
      <c r="K44" s="18">
        <f t="shared" si="5"/>
        <v>1392.7684358482343</v>
      </c>
      <c r="L44" s="17">
        <v>42</v>
      </c>
      <c r="M44" s="17">
        <f t="shared" si="6"/>
        <v>9179.5673500993398</v>
      </c>
      <c r="N44" s="18">
        <v>300</v>
      </c>
      <c r="O44" s="17">
        <f t="shared" si="7"/>
        <v>30.598557833664465</v>
      </c>
      <c r="P44" s="18">
        <f t="shared" si="8"/>
        <v>1515.9960005162254</v>
      </c>
      <c r="R44" s="17">
        <v>42</v>
      </c>
      <c r="S44" s="17">
        <f t="shared" si="0"/>
        <v>6186.3782333995596</v>
      </c>
      <c r="T44" s="18">
        <v>35</v>
      </c>
      <c r="U44" s="17">
        <f t="shared" si="9"/>
        <v>176.75366381141598</v>
      </c>
      <c r="V44" s="18">
        <f t="shared" si="10"/>
        <v>3040.163017556355</v>
      </c>
      <c r="W44" s="19">
        <f t="shared" si="1"/>
        <v>3093.1891166997798</v>
      </c>
      <c r="Y44" s="26">
        <v>42</v>
      </c>
    </row>
    <row r="45" spans="1:25">
      <c r="A45" s="17">
        <v>43</v>
      </c>
      <c r="B45" s="17">
        <f t="shared" si="11"/>
        <v>3202.5188342022634</v>
      </c>
      <c r="C45" s="18">
        <v>10</v>
      </c>
      <c r="D45" s="17">
        <f>B45/C45</f>
        <v>320.25188342022636</v>
      </c>
      <c r="E45" s="18">
        <f>F45-(B45/C45)</f>
        <v>1281.0075336809055</v>
      </c>
      <c r="F45" s="19">
        <f t="shared" si="2"/>
        <v>1601.2594171011317</v>
      </c>
      <c r="G45" s="17">
        <v>43</v>
      </c>
      <c r="H45" s="17">
        <f t="shared" si="3"/>
        <v>4778.7782513033953</v>
      </c>
      <c r="I45" s="18">
        <v>30</v>
      </c>
      <c r="J45" s="17">
        <f t="shared" si="4"/>
        <v>159.29260837677984</v>
      </c>
      <c r="K45" s="18">
        <f t="shared" si="5"/>
        <v>1441.9668087243519</v>
      </c>
      <c r="L45" s="17">
        <v>43</v>
      </c>
      <c r="M45" s="17">
        <f t="shared" si="6"/>
        <v>9507.5565026067907</v>
      </c>
      <c r="N45" s="18">
        <v>300</v>
      </c>
      <c r="O45" s="17">
        <f t="shared" si="7"/>
        <v>31.691855008689302</v>
      </c>
      <c r="P45" s="18">
        <f t="shared" si="8"/>
        <v>1569.5675620924424</v>
      </c>
      <c r="R45" s="17">
        <v>43</v>
      </c>
      <c r="S45" s="17">
        <f t="shared" si="0"/>
        <v>6405.0376684045268</v>
      </c>
      <c r="T45" s="18">
        <v>35</v>
      </c>
      <c r="U45" s="17">
        <f t="shared" si="9"/>
        <v>183.00107624012935</v>
      </c>
      <c r="V45" s="18">
        <f t="shared" si="10"/>
        <v>3147.6185113302245</v>
      </c>
      <c r="W45" s="19">
        <f t="shared" si="1"/>
        <v>3202.5188342022634</v>
      </c>
      <c r="Y45" s="26">
        <v>43</v>
      </c>
    </row>
    <row r="46" spans="1:25">
      <c r="A46" s="17">
        <v>44</v>
      </c>
      <c r="B46" s="17">
        <f t="shared" si="11"/>
        <v>3313.1273343220923</v>
      </c>
      <c r="C46" s="18">
        <v>10</v>
      </c>
      <c r="D46" s="17">
        <f>B46/C46</f>
        <v>331.31273343220926</v>
      </c>
      <c r="E46" s="18">
        <f>F46-(B46/C46)</f>
        <v>1325.250933728837</v>
      </c>
      <c r="F46" s="19">
        <f t="shared" si="2"/>
        <v>1656.5636671610462</v>
      </c>
      <c r="G46" s="17">
        <v>44</v>
      </c>
      <c r="H46" s="17">
        <f t="shared" si="3"/>
        <v>4944.6910014831383</v>
      </c>
      <c r="I46" s="18">
        <v>30</v>
      </c>
      <c r="J46" s="17">
        <f t="shared" si="4"/>
        <v>164.82303338277129</v>
      </c>
      <c r="K46" s="18">
        <f t="shared" si="5"/>
        <v>1491.740633778275</v>
      </c>
      <c r="L46" s="17">
        <v>44</v>
      </c>
      <c r="M46" s="17">
        <f t="shared" si="6"/>
        <v>9839.3820029662766</v>
      </c>
      <c r="N46" s="18">
        <v>300</v>
      </c>
      <c r="O46" s="17">
        <f t="shared" si="7"/>
        <v>32.79794000988759</v>
      </c>
      <c r="P46" s="18">
        <f t="shared" si="8"/>
        <v>1623.7657271511587</v>
      </c>
      <c r="R46" s="17">
        <v>44</v>
      </c>
      <c r="S46" s="17">
        <f t="shared" si="0"/>
        <v>6626.2546686441847</v>
      </c>
      <c r="T46" s="18">
        <v>35</v>
      </c>
      <c r="U46" s="17">
        <f t="shared" si="9"/>
        <v>189.32156196126243</v>
      </c>
      <c r="V46" s="18">
        <f t="shared" si="10"/>
        <v>3256.3308657337138</v>
      </c>
      <c r="W46" s="19">
        <f t="shared" si="1"/>
        <v>3313.1273343220923</v>
      </c>
      <c r="Y46" s="26">
        <v>44</v>
      </c>
    </row>
    <row r="47" spans="1:25">
      <c r="A47" s="17">
        <v>45</v>
      </c>
      <c r="B47" s="17">
        <f t="shared" si="11"/>
        <v>3424.9999999999986</v>
      </c>
      <c r="C47" s="18">
        <v>10</v>
      </c>
      <c r="D47" s="17">
        <f>B47/C47</f>
        <v>342.49999999999989</v>
      </c>
      <c r="E47" s="18">
        <f>F47-(B47/C47)</f>
        <v>1369.9999999999995</v>
      </c>
      <c r="F47" s="19">
        <f t="shared" si="2"/>
        <v>1712.4999999999993</v>
      </c>
      <c r="G47" s="17">
        <v>45</v>
      </c>
      <c r="H47" s="17">
        <f t="shared" si="3"/>
        <v>5112.4999999999982</v>
      </c>
      <c r="I47" s="18">
        <v>30</v>
      </c>
      <c r="J47" s="17">
        <f t="shared" si="4"/>
        <v>170.4166666666666</v>
      </c>
      <c r="K47" s="18">
        <f t="shared" si="5"/>
        <v>1542.0833333333328</v>
      </c>
      <c r="L47" s="17">
        <v>45</v>
      </c>
      <c r="M47" s="17">
        <f t="shared" si="6"/>
        <v>10174.999999999996</v>
      </c>
      <c r="N47" s="18">
        <v>300</v>
      </c>
      <c r="O47" s="17">
        <f t="shared" si="7"/>
        <v>33.916666666666657</v>
      </c>
      <c r="P47" s="18">
        <f t="shared" si="8"/>
        <v>1678.5833333333326</v>
      </c>
      <c r="R47" s="17">
        <v>45</v>
      </c>
      <c r="S47" s="17">
        <f t="shared" si="0"/>
        <v>6849.9999999999973</v>
      </c>
      <c r="T47" s="18">
        <v>35</v>
      </c>
      <c r="U47" s="17">
        <f t="shared" si="9"/>
        <v>195.71428571428564</v>
      </c>
      <c r="V47" s="18">
        <f t="shared" si="10"/>
        <v>3366.2857142857129</v>
      </c>
      <c r="W47" s="19">
        <f t="shared" si="1"/>
        <v>3424.9999999999986</v>
      </c>
      <c r="Y47" s="26">
        <v>45</v>
      </c>
    </row>
    <row r="48" spans="1:25">
      <c r="A48" s="17">
        <v>46</v>
      </c>
      <c r="B48" s="17">
        <f t="shared" si="11"/>
        <v>3538.1227042637129</v>
      </c>
      <c r="C48" s="18">
        <v>10</v>
      </c>
      <c r="D48" s="17">
        <f>B48/C48</f>
        <v>353.8122704263713</v>
      </c>
      <c r="E48" s="18">
        <f>F48-(B48/C48)</f>
        <v>1415.2490817054852</v>
      </c>
      <c r="F48" s="19">
        <f t="shared" si="2"/>
        <v>1769.0613521318564</v>
      </c>
      <c r="G48" s="17">
        <v>46</v>
      </c>
      <c r="H48" s="17">
        <f t="shared" si="3"/>
        <v>5282.1840563955693</v>
      </c>
      <c r="I48" s="18">
        <v>30</v>
      </c>
      <c r="J48" s="17">
        <f t="shared" si="4"/>
        <v>176.07280187985231</v>
      </c>
      <c r="K48" s="18">
        <f t="shared" si="5"/>
        <v>1592.9885502520042</v>
      </c>
      <c r="L48" s="17">
        <v>46</v>
      </c>
      <c r="M48" s="17">
        <f t="shared" si="6"/>
        <v>10514.368112791139</v>
      </c>
      <c r="N48" s="18">
        <v>300</v>
      </c>
      <c r="O48" s="17">
        <f t="shared" si="7"/>
        <v>35.047893709303793</v>
      </c>
      <c r="P48" s="18">
        <f t="shared" si="8"/>
        <v>1734.0134584225527</v>
      </c>
      <c r="R48" s="17">
        <v>46</v>
      </c>
      <c r="S48" s="17">
        <f t="shared" si="0"/>
        <v>7076.2454085274258</v>
      </c>
      <c r="T48" s="18">
        <v>35</v>
      </c>
      <c r="U48" s="17">
        <f t="shared" si="9"/>
        <v>202.17844024364072</v>
      </c>
      <c r="V48" s="18">
        <f t="shared" si="10"/>
        <v>3477.4691721906206</v>
      </c>
      <c r="W48" s="19">
        <f t="shared" si="1"/>
        <v>3538.1227042637129</v>
      </c>
      <c r="Y48" s="26">
        <v>46</v>
      </c>
    </row>
    <row r="49" spans="1:25">
      <c r="A49" s="17">
        <v>47</v>
      </c>
      <c r="B49" s="17">
        <f t="shared" si="11"/>
        <v>3652.4817834376345</v>
      </c>
      <c r="C49" s="18">
        <v>10</v>
      </c>
      <c r="D49" s="17">
        <f>B49/C49</f>
        <v>365.24817834376347</v>
      </c>
      <c r="E49" s="18">
        <f>F49-(B49/C49)</f>
        <v>1460.9927133750539</v>
      </c>
      <c r="F49" s="19">
        <f t="shared" si="2"/>
        <v>1826.2408917188172</v>
      </c>
      <c r="G49" s="17">
        <v>47</v>
      </c>
      <c r="H49" s="17">
        <f t="shared" si="3"/>
        <v>5453.7226751564522</v>
      </c>
      <c r="I49" s="18">
        <v>30</v>
      </c>
      <c r="J49" s="17">
        <f t="shared" si="4"/>
        <v>181.79075583854839</v>
      </c>
      <c r="K49" s="18">
        <f t="shared" si="5"/>
        <v>1644.4501358802688</v>
      </c>
      <c r="L49" s="17">
        <v>47</v>
      </c>
      <c r="M49" s="17">
        <f t="shared" si="6"/>
        <v>10857.445350312904</v>
      </c>
      <c r="N49" s="18">
        <v>300</v>
      </c>
      <c r="O49" s="17">
        <f t="shared" si="7"/>
        <v>36.191484501043014</v>
      </c>
      <c r="P49" s="18">
        <f t="shared" si="8"/>
        <v>1790.0494072177742</v>
      </c>
      <c r="R49" s="17">
        <v>47</v>
      </c>
      <c r="S49" s="17">
        <f t="shared" si="0"/>
        <v>7304.963566875269</v>
      </c>
      <c r="T49" s="18">
        <v>35</v>
      </c>
      <c r="U49" s="17">
        <f t="shared" si="9"/>
        <v>208.71324476786484</v>
      </c>
      <c r="V49" s="18">
        <f t="shared" si="10"/>
        <v>3589.8678100072752</v>
      </c>
      <c r="W49" s="19">
        <f t="shared" si="1"/>
        <v>3652.4817834376345</v>
      </c>
      <c r="Y49" s="26">
        <v>47</v>
      </c>
    </row>
    <row r="50" spans="1:25">
      <c r="A50" s="17">
        <v>48</v>
      </c>
      <c r="B50" s="17">
        <f t="shared" si="11"/>
        <v>3768.0640123591179</v>
      </c>
      <c r="C50" s="18">
        <v>10</v>
      </c>
      <c r="D50" s="17">
        <f>B50/C50</f>
        <v>376.80640123591178</v>
      </c>
      <c r="E50" s="18">
        <f>F50-(B50/C50)</f>
        <v>1507.2256049436471</v>
      </c>
      <c r="F50" s="19">
        <f t="shared" si="2"/>
        <v>1884.0320061795589</v>
      </c>
      <c r="G50" s="17">
        <v>48</v>
      </c>
      <c r="H50" s="17">
        <f t="shared" si="3"/>
        <v>5627.0960185386766</v>
      </c>
      <c r="I50" s="18">
        <v>30</v>
      </c>
      <c r="J50" s="17">
        <f t="shared" si="4"/>
        <v>187.56986728462255</v>
      </c>
      <c r="K50" s="18">
        <f t="shared" si="5"/>
        <v>1696.4621388949363</v>
      </c>
      <c r="L50" s="17">
        <v>48</v>
      </c>
      <c r="M50" s="17">
        <f t="shared" si="6"/>
        <v>11204.192037077353</v>
      </c>
      <c r="N50" s="18">
        <v>300</v>
      </c>
      <c r="O50" s="17">
        <f t="shared" si="7"/>
        <v>37.347306790257846</v>
      </c>
      <c r="P50" s="18">
        <f t="shared" si="8"/>
        <v>1846.6846993893012</v>
      </c>
      <c r="R50" s="17">
        <v>48</v>
      </c>
      <c r="S50" s="17">
        <f t="shared" si="0"/>
        <v>7536.1280247182358</v>
      </c>
      <c r="T50" s="18">
        <v>35</v>
      </c>
      <c r="U50" s="17">
        <f t="shared" si="9"/>
        <v>215.31794356337818</v>
      </c>
      <c r="V50" s="18">
        <f t="shared" si="10"/>
        <v>3703.4686292901042</v>
      </c>
      <c r="W50" s="19">
        <f t="shared" si="1"/>
        <v>3768.0640123591179</v>
      </c>
      <c r="Y50" s="26">
        <v>48</v>
      </c>
    </row>
    <row r="51" spans="1:25">
      <c r="A51" s="17">
        <v>49</v>
      </c>
      <c r="B51" s="17">
        <f t="shared" si="11"/>
        <v>3884.8565814121434</v>
      </c>
      <c r="C51" s="18">
        <v>10</v>
      </c>
      <c r="D51" s="17">
        <f>B51/C51</f>
        <v>388.48565814121434</v>
      </c>
      <c r="E51" s="18">
        <f>F51-(B51/C51)</f>
        <v>1553.9426325648574</v>
      </c>
      <c r="F51" s="19">
        <f t="shared" si="2"/>
        <v>1942.4282907060717</v>
      </c>
      <c r="G51" s="17">
        <v>49</v>
      </c>
      <c r="H51" s="17">
        <f t="shared" si="3"/>
        <v>5802.2848721182154</v>
      </c>
      <c r="I51" s="18">
        <v>30</v>
      </c>
      <c r="J51" s="17">
        <f t="shared" si="4"/>
        <v>193.40949573727386</v>
      </c>
      <c r="K51" s="18">
        <f t="shared" si="5"/>
        <v>1749.0187949687979</v>
      </c>
      <c r="L51" s="17">
        <v>49</v>
      </c>
      <c r="M51" s="17">
        <f t="shared" si="6"/>
        <v>11554.569744236431</v>
      </c>
      <c r="N51" s="18">
        <v>300</v>
      </c>
      <c r="O51" s="17">
        <f t="shared" si="7"/>
        <v>38.5152324807881</v>
      </c>
      <c r="P51" s="18">
        <f t="shared" si="8"/>
        <v>1903.9130582252835</v>
      </c>
      <c r="R51" s="17">
        <v>49</v>
      </c>
      <c r="S51" s="17">
        <f t="shared" si="0"/>
        <v>7769.7131628242869</v>
      </c>
      <c r="T51" s="18">
        <v>35</v>
      </c>
      <c r="U51" s="17">
        <f t="shared" si="9"/>
        <v>221.99180465212248</v>
      </c>
      <c r="V51" s="18">
        <f t="shared" si="10"/>
        <v>3818.2590400165068</v>
      </c>
      <c r="W51" s="19">
        <f t="shared" si="1"/>
        <v>3884.8565814121434</v>
      </c>
      <c r="Y51" s="26">
        <v>49</v>
      </c>
    </row>
    <row r="52" spans="1:25">
      <c r="A52" s="17">
        <v>50</v>
      </c>
      <c r="B52" s="17">
        <f t="shared" si="11"/>
        <v>4002.8470752104718</v>
      </c>
      <c r="C52" s="18">
        <v>10</v>
      </c>
      <c r="D52" s="17">
        <f>B52/C52</f>
        <v>400.28470752104715</v>
      </c>
      <c r="E52" s="18">
        <f>F52-(B52/C52)</f>
        <v>1601.1388300841886</v>
      </c>
      <c r="F52" s="19">
        <f t="shared" si="2"/>
        <v>2001.4235376052359</v>
      </c>
      <c r="G52" s="17">
        <v>50</v>
      </c>
      <c r="H52" s="17">
        <f t="shared" si="3"/>
        <v>5979.2706128157079</v>
      </c>
      <c r="I52" s="18">
        <v>30</v>
      </c>
      <c r="J52" s="17">
        <f t="shared" si="4"/>
        <v>199.30902042719026</v>
      </c>
      <c r="K52" s="18">
        <f t="shared" si="5"/>
        <v>1802.1145171780456</v>
      </c>
      <c r="L52" s="17">
        <v>50</v>
      </c>
      <c r="M52" s="17">
        <f t="shared" si="6"/>
        <v>11908.541225631416</v>
      </c>
      <c r="N52" s="18">
        <v>300</v>
      </c>
      <c r="O52" s="17">
        <f t="shared" si="7"/>
        <v>39.695137418771388</v>
      </c>
      <c r="P52" s="18">
        <f t="shared" si="8"/>
        <v>1961.7284001864646</v>
      </c>
      <c r="R52" s="17">
        <v>50</v>
      </c>
      <c r="S52" s="17">
        <f t="shared" si="0"/>
        <v>8005.6941504209435</v>
      </c>
      <c r="T52" s="18">
        <v>35</v>
      </c>
      <c r="U52" s="17">
        <f t="shared" si="9"/>
        <v>228.73411858345554</v>
      </c>
      <c r="V52" s="18">
        <f t="shared" si="10"/>
        <v>3934.2268396354352</v>
      </c>
      <c r="W52" s="19">
        <f t="shared" si="1"/>
        <v>4002.8470752104718</v>
      </c>
      <c r="Y52" s="26">
        <v>50</v>
      </c>
    </row>
    <row r="53" spans="1:25">
      <c r="A53" s="17">
        <v>51</v>
      </c>
      <c r="B53" s="17">
        <f t="shared" si="11"/>
        <v>4122.0234527811826</v>
      </c>
      <c r="C53" s="18">
        <v>10</v>
      </c>
      <c r="D53" s="17">
        <f>B53/C53</f>
        <v>412.20234527811829</v>
      </c>
      <c r="E53" s="18">
        <f>F53-(B53/C53)</f>
        <v>1648.8093811124731</v>
      </c>
      <c r="F53" s="19">
        <f t="shared" si="2"/>
        <v>2061.0117263905913</v>
      </c>
      <c r="G53" s="17">
        <v>51</v>
      </c>
      <c r="H53" s="17">
        <f t="shared" si="3"/>
        <v>6158.0351791717731</v>
      </c>
      <c r="I53" s="18">
        <v>30</v>
      </c>
      <c r="J53" s="17">
        <f t="shared" si="4"/>
        <v>205.26783930572577</v>
      </c>
      <c r="K53" s="18">
        <f t="shared" si="5"/>
        <v>1855.7438870848655</v>
      </c>
      <c r="L53" s="17">
        <v>51</v>
      </c>
      <c r="M53" s="17">
        <f t="shared" si="6"/>
        <v>12266.070358343546</v>
      </c>
      <c r="N53" s="18">
        <v>300</v>
      </c>
      <c r="O53" s="17">
        <f t="shared" si="7"/>
        <v>40.88690119447849</v>
      </c>
      <c r="P53" s="18">
        <f t="shared" si="8"/>
        <v>2020.1248251961129</v>
      </c>
      <c r="R53" s="17">
        <v>51</v>
      </c>
      <c r="S53" s="17">
        <f t="shared" si="0"/>
        <v>8244.0469055623653</v>
      </c>
      <c r="T53" s="18">
        <v>35</v>
      </c>
      <c r="U53" s="17">
        <f t="shared" si="9"/>
        <v>235.54419730178188</v>
      </c>
      <c r="V53" s="18">
        <f t="shared" si="10"/>
        <v>4051.3601935906481</v>
      </c>
      <c r="W53" s="19">
        <f t="shared" si="1"/>
        <v>4122.0234527811826</v>
      </c>
      <c r="Y53" s="26">
        <v>51</v>
      </c>
    </row>
    <row r="54" spans="1:25">
      <c r="A54" s="17">
        <v>52</v>
      </c>
      <c r="B54" s="17">
        <f t="shared" si="11"/>
        <v>4242.3740291152471</v>
      </c>
      <c r="C54" s="18">
        <v>10</v>
      </c>
      <c r="D54" s="17">
        <f>B54/C54</f>
        <v>424.23740291152473</v>
      </c>
      <c r="E54" s="18">
        <f>F54-(B54/C54)</f>
        <v>1696.9496116460989</v>
      </c>
      <c r="F54" s="19">
        <f t="shared" si="2"/>
        <v>2121.1870145576236</v>
      </c>
      <c r="G54" s="17">
        <v>52</v>
      </c>
      <c r="H54" s="17">
        <f t="shared" si="3"/>
        <v>6338.5610436728712</v>
      </c>
      <c r="I54" s="18">
        <v>30</v>
      </c>
      <c r="J54" s="17">
        <f t="shared" si="4"/>
        <v>211.28536812242905</v>
      </c>
      <c r="K54" s="18">
        <f t="shared" si="5"/>
        <v>1909.9016464351946</v>
      </c>
      <c r="L54" s="17">
        <v>52</v>
      </c>
      <c r="M54" s="17">
        <f t="shared" si="6"/>
        <v>12627.122087345742</v>
      </c>
      <c r="N54" s="18">
        <v>300</v>
      </c>
      <c r="O54" s="17">
        <f t="shared" si="7"/>
        <v>42.090406957819141</v>
      </c>
      <c r="P54" s="18">
        <f t="shared" si="8"/>
        <v>2079.0966075998044</v>
      </c>
      <c r="R54" s="17">
        <v>52</v>
      </c>
      <c r="S54" s="17">
        <f t="shared" si="0"/>
        <v>8484.7480582304943</v>
      </c>
      <c r="T54" s="18">
        <v>35</v>
      </c>
      <c r="U54" s="17">
        <f t="shared" si="9"/>
        <v>242.42137309229983</v>
      </c>
      <c r="V54" s="18">
        <f t="shared" si="10"/>
        <v>4169.6476171875574</v>
      </c>
      <c r="W54" s="19">
        <f t="shared" si="1"/>
        <v>4242.3740291152471</v>
      </c>
      <c r="Y54" s="26">
        <v>52</v>
      </c>
    </row>
    <row r="55" spans="1:25">
      <c r="A55" s="17">
        <v>53</v>
      </c>
      <c r="B55" s="17">
        <f t="shared" si="11"/>
        <v>4363.8874579664252</v>
      </c>
      <c r="C55" s="18">
        <v>10</v>
      </c>
      <c r="D55" s="17">
        <f>B55/C55</f>
        <v>436.38874579664252</v>
      </c>
      <c r="E55" s="18">
        <f>F55-(B55/C55)</f>
        <v>1745.5549831865701</v>
      </c>
      <c r="F55" s="19">
        <f t="shared" si="2"/>
        <v>2181.9437289832126</v>
      </c>
      <c r="G55" s="17">
        <v>53</v>
      </c>
      <c r="H55" s="17">
        <f t="shared" si="3"/>
        <v>6520.8311869496374</v>
      </c>
      <c r="I55" s="18">
        <v>30</v>
      </c>
      <c r="J55" s="17">
        <f t="shared" si="4"/>
        <v>217.36103956498792</v>
      </c>
      <c r="K55" s="18">
        <f t="shared" si="5"/>
        <v>1964.5826894182246</v>
      </c>
      <c r="L55" s="17">
        <v>53</v>
      </c>
      <c r="M55" s="17">
        <f t="shared" si="6"/>
        <v>12991.662373899275</v>
      </c>
      <c r="N55" s="18">
        <v>300</v>
      </c>
      <c r="O55" s="17">
        <f t="shared" si="7"/>
        <v>43.305541246330918</v>
      </c>
      <c r="P55" s="18">
        <f t="shared" si="8"/>
        <v>2138.6381877368817</v>
      </c>
      <c r="R55" s="17">
        <v>53</v>
      </c>
      <c r="S55" s="17">
        <f t="shared" si="0"/>
        <v>8727.7749159328505</v>
      </c>
      <c r="T55" s="18">
        <v>35</v>
      </c>
      <c r="U55" s="17">
        <f t="shared" si="9"/>
        <v>249.36499759808143</v>
      </c>
      <c r="V55" s="18">
        <f t="shared" si="10"/>
        <v>4289.0779586870012</v>
      </c>
      <c r="W55" s="19">
        <f t="shared" si="1"/>
        <v>4363.8874579664252</v>
      </c>
      <c r="Y55" s="26">
        <v>53</v>
      </c>
    </row>
    <row r="56" spans="1:25">
      <c r="A56" s="17">
        <v>54</v>
      </c>
      <c r="B56" s="17">
        <f t="shared" si="11"/>
        <v>4486.552715791845</v>
      </c>
      <c r="C56" s="18">
        <v>10</v>
      </c>
      <c r="D56" s="17">
        <f>B56/C56</f>
        <v>448.6552715791845</v>
      </c>
      <c r="E56" s="18">
        <f>F56-(B56/C56)</f>
        <v>1794.621086316738</v>
      </c>
      <c r="F56" s="19">
        <f t="shared" si="2"/>
        <v>2243.2763578959225</v>
      </c>
      <c r="G56" s="17">
        <v>54</v>
      </c>
      <c r="H56" s="17">
        <f t="shared" si="3"/>
        <v>6704.829073687768</v>
      </c>
      <c r="I56" s="18">
        <v>30</v>
      </c>
      <c r="J56" s="17">
        <f t="shared" si="4"/>
        <v>223.49430245625894</v>
      </c>
      <c r="K56" s="18">
        <f t="shared" si="5"/>
        <v>2019.7820554396635</v>
      </c>
      <c r="L56" s="17">
        <v>54</v>
      </c>
      <c r="M56" s="17">
        <f t="shared" si="6"/>
        <v>13359.658147375536</v>
      </c>
      <c r="N56" s="18">
        <v>300</v>
      </c>
      <c r="O56" s="17">
        <f t="shared" si="7"/>
        <v>44.532193824585121</v>
      </c>
      <c r="P56" s="18">
        <f t="shared" si="8"/>
        <v>2198.7441640713373</v>
      </c>
      <c r="R56" s="17">
        <v>54</v>
      </c>
      <c r="S56" s="17">
        <f t="shared" si="0"/>
        <v>8973.10543158369</v>
      </c>
      <c r="T56" s="18">
        <v>35</v>
      </c>
      <c r="U56" s="17">
        <f t="shared" si="9"/>
        <v>256.37444090239114</v>
      </c>
      <c r="V56" s="18">
        <f t="shared" si="10"/>
        <v>4409.6403835211277</v>
      </c>
      <c r="W56" s="19">
        <f t="shared" si="1"/>
        <v>4486.552715791845</v>
      </c>
      <c r="Y56" s="26">
        <v>54</v>
      </c>
    </row>
    <row r="57" spans="1:25">
      <c r="A57" s="17">
        <v>55</v>
      </c>
      <c r="B57" s="17">
        <f t="shared" si="11"/>
        <v>4610.3590867386774</v>
      </c>
      <c r="C57" s="18">
        <v>10</v>
      </c>
      <c r="D57" s="17">
        <f>B57/C57</f>
        <v>461.03590867386777</v>
      </c>
      <c r="E57" s="18">
        <f>F57-(B57/C57)</f>
        <v>1844.1436346954711</v>
      </c>
      <c r="F57" s="19">
        <f t="shared" si="2"/>
        <v>2305.1795433693387</v>
      </c>
      <c r="G57" s="17">
        <v>55</v>
      </c>
      <c r="H57" s="17">
        <f t="shared" si="3"/>
        <v>6890.5386301080162</v>
      </c>
      <c r="I57" s="18">
        <v>30</v>
      </c>
      <c r="J57" s="17">
        <f t="shared" si="4"/>
        <v>229.68462100360054</v>
      </c>
      <c r="K57" s="18">
        <f t="shared" si="5"/>
        <v>2075.4949223657381</v>
      </c>
      <c r="L57" s="17">
        <v>55</v>
      </c>
      <c r="M57" s="17">
        <f t="shared" si="6"/>
        <v>13731.077260216032</v>
      </c>
      <c r="N57" s="18">
        <v>300</v>
      </c>
      <c r="O57" s="17">
        <f t="shared" si="7"/>
        <v>45.770257534053442</v>
      </c>
      <c r="P57" s="18">
        <f t="shared" si="8"/>
        <v>2259.4092858352851</v>
      </c>
      <c r="R57" s="17">
        <v>55</v>
      </c>
      <c r="S57" s="17">
        <f t="shared" si="0"/>
        <v>9220.7181734773549</v>
      </c>
      <c r="T57" s="18">
        <v>35</v>
      </c>
      <c r="U57" s="17">
        <f t="shared" si="9"/>
        <v>263.44909067078157</v>
      </c>
      <c r="V57" s="18">
        <f t="shared" si="10"/>
        <v>4531.3243595374433</v>
      </c>
      <c r="W57" s="19">
        <f t="shared" si="1"/>
        <v>4610.3590867386774</v>
      </c>
      <c r="Y57" s="26">
        <v>55</v>
      </c>
    </row>
    <row r="58" spans="1:25">
      <c r="A58" s="17">
        <v>56</v>
      </c>
      <c r="B58" s="17">
        <f t="shared" si="11"/>
        <v>4735.2961485908208</v>
      </c>
      <c r="C58" s="18">
        <v>10</v>
      </c>
      <c r="D58" s="17">
        <f>B58/C58</f>
        <v>473.52961485908207</v>
      </c>
      <c r="E58" s="18">
        <f>F58-(B58/C58)</f>
        <v>1894.1184594363283</v>
      </c>
      <c r="F58" s="19">
        <f t="shared" si="2"/>
        <v>2367.6480742954104</v>
      </c>
      <c r="G58" s="17">
        <v>56</v>
      </c>
      <c r="H58" s="17">
        <f t="shared" si="3"/>
        <v>7077.9442228862317</v>
      </c>
      <c r="I58" s="18">
        <v>30</v>
      </c>
      <c r="J58" s="17">
        <f t="shared" si="4"/>
        <v>235.93147409620772</v>
      </c>
      <c r="K58" s="18">
        <f t="shared" si="5"/>
        <v>2131.7166001992027</v>
      </c>
      <c r="L58" s="17">
        <v>56</v>
      </c>
      <c r="M58" s="17">
        <f t="shared" si="6"/>
        <v>14105.888445772463</v>
      </c>
      <c r="N58" s="18">
        <v>300</v>
      </c>
      <c r="O58" s="17">
        <f t="shared" si="7"/>
        <v>47.019628152574882</v>
      </c>
      <c r="P58" s="18">
        <f t="shared" si="8"/>
        <v>2320.6284461428354</v>
      </c>
      <c r="R58" s="17">
        <v>56</v>
      </c>
      <c r="S58" s="17">
        <f t="shared" si="0"/>
        <v>9470.5922971816417</v>
      </c>
      <c r="T58" s="18">
        <v>35</v>
      </c>
      <c r="U58" s="17">
        <f t="shared" si="9"/>
        <v>270.5883513480469</v>
      </c>
      <c r="V58" s="18">
        <f t="shared" si="10"/>
        <v>4654.1196431864064</v>
      </c>
      <c r="W58" s="19">
        <f t="shared" si="1"/>
        <v>4735.2961485908208</v>
      </c>
      <c r="Y58" s="26">
        <v>56</v>
      </c>
    </row>
    <row r="59" spans="1:25">
      <c r="A59" s="17">
        <v>57</v>
      </c>
      <c r="B59" s="17">
        <f t="shared" si="11"/>
        <v>4861.3537595982252</v>
      </c>
      <c r="C59" s="18">
        <v>10</v>
      </c>
      <c r="D59" s="17">
        <f>B59/C59</f>
        <v>486.13537595982251</v>
      </c>
      <c r="E59" s="18">
        <f>F59-(B59/C59)</f>
        <v>1944.54150383929</v>
      </c>
      <c r="F59" s="19">
        <f t="shared" si="2"/>
        <v>2430.6768797991126</v>
      </c>
      <c r="G59" s="17">
        <v>57</v>
      </c>
      <c r="H59" s="17">
        <f t="shared" si="3"/>
        <v>7267.0306393973378</v>
      </c>
      <c r="I59" s="18">
        <v>30</v>
      </c>
      <c r="J59" s="17">
        <f t="shared" si="4"/>
        <v>242.23435464657794</v>
      </c>
      <c r="K59" s="18">
        <f t="shared" si="5"/>
        <v>2188.4425251525345</v>
      </c>
      <c r="L59" s="17">
        <v>57</v>
      </c>
      <c r="M59" s="17">
        <f t="shared" si="6"/>
        <v>14484.061278794676</v>
      </c>
      <c r="N59" s="18">
        <v>300</v>
      </c>
      <c r="O59" s="17">
        <f t="shared" si="7"/>
        <v>48.280204262648915</v>
      </c>
      <c r="P59" s="18">
        <f t="shared" si="8"/>
        <v>2382.3966755364636</v>
      </c>
      <c r="R59" s="17">
        <v>57</v>
      </c>
      <c r="S59" s="17">
        <f t="shared" si="0"/>
        <v>9722.7075191964504</v>
      </c>
      <c r="T59" s="18">
        <v>35</v>
      </c>
      <c r="U59" s="17">
        <f t="shared" si="9"/>
        <v>277.79164340561289</v>
      </c>
      <c r="V59" s="18">
        <f t="shared" si="10"/>
        <v>4778.0162665765411</v>
      </c>
      <c r="W59" s="19">
        <f t="shared" si="1"/>
        <v>4861.3537595982252</v>
      </c>
      <c r="Y59" s="26">
        <v>57</v>
      </c>
    </row>
    <row r="60" spans="1:25">
      <c r="A60" s="17">
        <v>58</v>
      </c>
      <c r="B60" s="17">
        <f t="shared" si="11"/>
        <v>4988.52204611866</v>
      </c>
      <c r="C60" s="18">
        <v>10</v>
      </c>
      <c r="D60" s="17">
        <f>B60/C60</f>
        <v>498.852204611866</v>
      </c>
      <c r="E60" s="18">
        <f>F60-(B60/C60)</f>
        <v>1995.408818447464</v>
      </c>
      <c r="F60" s="19">
        <f t="shared" si="2"/>
        <v>2494.26102305933</v>
      </c>
      <c r="G60" s="17">
        <v>58</v>
      </c>
      <c r="H60" s="17">
        <f t="shared" si="3"/>
        <v>7457.78306917799</v>
      </c>
      <c r="I60" s="18">
        <v>30</v>
      </c>
      <c r="J60" s="17">
        <f t="shared" si="4"/>
        <v>248.59276897259966</v>
      </c>
      <c r="K60" s="18">
        <f t="shared" si="5"/>
        <v>2245.6682540867305</v>
      </c>
      <c r="L60" s="17">
        <v>58</v>
      </c>
      <c r="M60" s="17">
        <f t="shared" si="6"/>
        <v>14865.56613835598</v>
      </c>
      <c r="N60" s="18">
        <v>300</v>
      </c>
      <c r="O60" s="17">
        <f t="shared" si="7"/>
        <v>49.55188712785327</v>
      </c>
      <c r="P60" s="18">
        <f t="shared" si="8"/>
        <v>2444.7091359314768</v>
      </c>
      <c r="R60" s="17">
        <v>58</v>
      </c>
      <c r="S60" s="17">
        <f t="shared" si="0"/>
        <v>9977.04409223732</v>
      </c>
      <c r="T60" s="18">
        <v>35</v>
      </c>
      <c r="U60" s="17">
        <f t="shared" si="9"/>
        <v>285.05840263535202</v>
      </c>
      <c r="V60" s="18">
        <f t="shared" si="10"/>
        <v>4903.0045253280541</v>
      </c>
      <c r="W60" s="19">
        <f t="shared" si="1"/>
        <v>4988.52204611866</v>
      </c>
      <c r="Y60" s="26">
        <v>58</v>
      </c>
    </row>
    <row r="61" spans="1:25">
      <c r="A61" s="17">
        <v>59</v>
      </c>
      <c r="B61" s="17">
        <f t="shared" si="11"/>
        <v>5116.7913910087109</v>
      </c>
      <c r="C61" s="18">
        <v>10</v>
      </c>
      <c r="D61" s="17">
        <f>B61/C61</f>
        <v>511.67913910087111</v>
      </c>
      <c r="E61" s="18">
        <f>F61-(B61/C61)</f>
        <v>2046.7165564034844</v>
      </c>
      <c r="F61" s="19">
        <f t="shared" si="2"/>
        <v>2558.3956955043554</v>
      </c>
      <c r="G61" s="17">
        <v>59</v>
      </c>
      <c r="H61" s="17">
        <f t="shared" si="3"/>
        <v>7650.1870865130659</v>
      </c>
      <c r="I61" s="18">
        <v>30</v>
      </c>
      <c r="J61" s="17">
        <f t="shared" si="4"/>
        <v>255.00623621710218</v>
      </c>
      <c r="K61" s="18">
        <f t="shared" si="5"/>
        <v>2303.3894592872534</v>
      </c>
      <c r="L61" s="17">
        <v>59</v>
      </c>
      <c r="M61" s="17">
        <f t="shared" si="6"/>
        <v>15250.374173026132</v>
      </c>
      <c r="N61" s="18">
        <v>300</v>
      </c>
      <c r="O61" s="17">
        <f t="shared" si="7"/>
        <v>50.834580576753773</v>
      </c>
      <c r="P61" s="18">
        <f t="shared" si="8"/>
        <v>2507.5611149276015</v>
      </c>
      <c r="R61" s="17">
        <v>59</v>
      </c>
      <c r="S61" s="17">
        <f t="shared" si="0"/>
        <v>10233.582782017422</v>
      </c>
      <c r="T61" s="18">
        <v>35</v>
      </c>
      <c r="U61" s="17">
        <f t="shared" si="9"/>
        <v>292.38807948621206</v>
      </c>
      <c r="V61" s="18">
        <f t="shared" si="10"/>
        <v>5029.0749671628473</v>
      </c>
      <c r="W61" s="19">
        <f t="shared" si="1"/>
        <v>5116.7913910087109</v>
      </c>
      <c r="Y61" s="26">
        <v>59</v>
      </c>
    </row>
    <row r="62" spans="1:25">
      <c r="A62" s="17">
        <v>60</v>
      </c>
      <c r="B62" s="17">
        <f t="shared" si="11"/>
        <v>5246.1524227066311</v>
      </c>
      <c r="C62" s="18">
        <v>10</v>
      </c>
      <c r="D62" s="17">
        <f>B62/C62</f>
        <v>524.61524227066309</v>
      </c>
      <c r="E62" s="18">
        <f>F62-(B62/C62)</f>
        <v>2098.4609690826524</v>
      </c>
      <c r="F62" s="19">
        <f t="shared" si="2"/>
        <v>2623.0762113533156</v>
      </c>
      <c r="G62" s="17">
        <v>60</v>
      </c>
      <c r="H62" s="17">
        <f t="shared" si="3"/>
        <v>7844.2286340599467</v>
      </c>
      <c r="I62" s="18">
        <v>30</v>
      </c>
      <c r="J62" s="17">
        <f t="shared" si="4"/>
        <v>261.47428780199823</v>
      </c>
      <c r="K62" s="18">
        <f t="shared" si="5"/>
        <v>2361.6019235513172</v>
      </c>
      <c r="L62" s="17">
        <v>60</v>
      </c>
      <c r="M62" s="17">
        <f t="shared" si="6"/>
        <v>15638.457268119893</v>
      </c>
      <c r="N62" s="18">
        <v>300</v>
      </c>
      <c r="O62" s="17">
        <f t="shared" si="7"/>
        <v>52.128190893732977</v>
      </c>
      <c r="P62" s="18">
        <f t="shared" si="8"/>
        <v>2570.9480204595825</v>
      </c>
      <c r="R62" s="17">
        <v>60</v>
      </c>
      <c r="S62" s="17">
        <f t="shared" si="0"/>
        <v>10492.304845413262</v>
      </c>
      <c r="T62" s="18">
        <v>35</v>
      </c>
      <c r="U62" s="17">
        <f t="shared" si="9"/>
        <v>299.78013844037895</v>
      </c>
      <c r="V62" s="18">
        <f t="shared" si="10"/>
        <v>5156.2183811745172</v>
      </c>
      <c r="W62" s="19">
        <f t="shared" si="1"/>
        <v>5246.1524227066311</v>
      </c>
      <c r="Y62" s="26">
        <v>60</v>
      </c>
    </row>
    <row r="63" spans="1:25">
      <c r="A63" s="17">
        <v>61</v>
      </c>
      <c r="B63" s="17">
        <f t="shared" si="11"/>
        <v>5376.5960049547657</v>
      </c>
      <c r="C63" s="18">
        <v>10</v>
      </c>
      <c r="D63" s="17">
        <f>B63/C63</f>
        <v>537.65960049547652</v>
      </c>
      <c r="E63" s="18">
        <f>F63-(B63/C63)</f>
        <v>2150.6384019819061</v>
      </c>
      <c r="F63" s="19">
        <f t="shared" si="2"/>
        <v>2688.2980024773829</v>
      </c>
      <c r="G63" s="17">
        <v>61</v>
      </c>
      <c r="H63" s="17">
        <f t="shared" si="3"/>
        <v>8039.894007432149</v>
      </c>
      <c r="I63" s="18">
        <v>30</v>
      </c>
      <c r="J63" s="17">
        <f t="shared" si="4"/>
        <v>267.99646691440495</v>
      </c>
      <c r="K63" s="18">
        <f t="shared" si="5"/>
        <v>2420.3015355629777</v>
      </c>
      <c r="L63" s="17">
        <v>61</v>
      </c>
      <c r="M63" s="17">
        <f t="shared" si="6"/>
        <v>16029.788014864298</v>
      </c>
      <c r="N63" s="18">
        <v>300</v>
      </c>
      <c r="O63" s="17">
        <f t="shared" si="7"/>
        <v>53.43262671621433</v>
      </c>
      <c r="P63" s="18">
        <f t="shared" si="8"/>
        <v>2634.8653757611687</v>
      </c>
      <c r="R63" s="17">
        <v>61</v>
      </c>
      <c r="S63" s="17">
        <f t="shared" si="0"/>
        <v>10753.192009909531</v>
      </c>
      <c r="T63" s="18">
        <v>35</v>
      </c>
      <c r="U63" s="17">
        <f t="shared" si="9"/>
        <v>307.23405742598663</v>
      </c>
      <c r="V63" s="18">
        <f t="shared" si="10"/>
        <v>5284.4257877269702</v>
      </c>
      <c r="W63" s="19">
        <f t="shared" si="1"/>
        <v>5376.5960049547657</v>
      </c>
      <c r="Y63" s="26">
        <v>61</v>
      </c>
    </row>
    <row r="64" spans="1:25">
      <c r="A64" s="17">
        <v>62</v>
      </c>
      <c r="B64" s="17">
        <f t="shared" si="11"/>
        <v>5508.1132271142951</v>
      </c>
      <c r="C64" s="18">
        <v>10</v>
      </c>
      <c r="D64" s="17">
        <f>B64/C64</f>
        <v>550.81132271142951</v>
      </c>
      <c r="E64" s="18">
        <f>F64-(B64/C64)</f>
        <v>2203.245290845718</v>
      </c>
      <c r="F64" s="19">
        <f t="shared" si="2"/>
        <v>2754.0566135571476</v>
      </c>
      <c r="G64" s="17">
        <v>62</v>
      </c>
      <c r="H64" s="17">
        <f t="shared" si="3"/>
        <v>8237.1698406714422</v>
      </c>
      <c r="I64" s="18">
        <v>30</v>
      </c>
      <c r="J64" s="17">
        <f t="shared" si="4"/>
        <v>274.57232802238138</v>
      </c>
      <c r="K64" s="18">
        <f t="shared" si="5"/>
        <v>2479.4842855347661</v>
      </c>
      <c r="L64" s="17">
        <v>62</v>
      </c>
      <c r="M64" s="17">
        <f t="shared" si="6"/>
        <v>16424.339681342884</v>
      </c>
      <c r="N64" s="18">
        <v>300</v>
      </c>
      <c r="O64" s="17">
        <f t="shared" si="7"/>
        <v>54.747798937809613</v>
      </c>
      <c r="P64" s="18">
        <f t="shared" si="8"/>
        <v>2699.3088146193381</v>
      </c>
      <c r="R64" s="17">
        <v>62</v>
      </c>
      <c r="S64" s="17">
        <f t="shared" si="0"/>
        <v>11016.22645422859</v>
      </c>
      <c r="T64" s="18">
        <v>35</v>
      </c>
      <c r="U64" s="17">
        <f t="shared" si="9"/>
        <v>314.74932726367399</v>
      </c>
      <c r="V64" s="18">
        <f t="shared" si="10"/>
        <v>5413.6884289351929</v>
      </c>
      <c r="W64" s="19">
        <f t="shared" si="1"/>
        <v>5508.1132271142951</v>
      </c>
      <c r="Y64" s="26">
        <v>62</v>
      </c>
    </row>
    <row r="65" spans="1:25">
      <c r="A65" s="17">
        <v>63</v>
      </c>
      <c r="B65" s="17">
        <f t="shared" si="11"/>
        <v>5640.6953950291372</v>
      </c>
      <c r="C65" s="18">
        <v>10</v>
      </c>
      <c r="D65" s="17">
        <f>B65/C65</f>
        <v>564.0695395029137</v>
      </c>
      <c r="E65" s="18">
        <f>F65-(B65/C65)</f>
        <v>2256.2781580116548</v>
      </c>
      <c r="F65" s="19">
        <f t="shared" si="2"/>
        <v>2820.3476975145686</v>
      </c>
      <c r="G65" s="17">
        <v>63</v>
      </c>
      <c r="H65" s="17">
        <f t="shared" si="3"/>
        <v>8436.0430925437067</v>
      </c>
      <c r="I65" s="18">
        <v>30</v>
      </c>
      <c r="J65" s="17">
        <f t="shared" si="4"/>
        <v>281.20143641812354</v>
      </c>
      <c r="K65" s="18">
        <f t="shared" si="5"/>
        <v>2539.146261096445</v>
      </c>
      <c r="L65" s="17">
        <v>63</v>
      </c>
      <c r="M65" s="17">
        <f t="shared" si="6"/>
        <v>16822.086185087413</v>
      </c>
      <c r="N65" s="18">
        <v>300</v>
      </c>
      <c r="O65" s="17">
        <f t="shared" si="7"/>
        <v>56.073620616958046</v>
      </c>
      <c r="P65" s="18">
        <f t="shared" si="8"/>
        <v>2764.2740768976105</v>
      </c>
      <c r="R65" s="17">
        <v>63</v>
      </c>
      <c r="S65" s="17">
        <f t="shared" si="0"/>
        <v>11281.390790058274</v>
      </c>
      <c r="T65" s="18">
        <v>35</v>
      </c>
      <c r="U65" s="17">
        <f t="shared" si="9"/>
        <v>322.32545114452211</v>
      </c>
      <c r="V65" s="18">
        <f t="shared" si="10"/>
        <v>5543.9977596857807</v>
      </c>
      <c r="W65" s="19">
        <f t="shared" si="1"/>
        <v>5640.6953950291372</v>
      </c>
      <c r="Y65" s="26">
        <v>63</v>
      </c>
    </row>
    <row r="66" spans="1:25">
      <c r="A66" s="17">
        <v>64</v>
      </c>
      <c r="B66" s="17">
        <f t="shared" si="11"/>
        <v>5774.3340223994601</v>
      </c>
      <c r="C66" s="18">
        <v>10</v>
      </c>
      <c r="D66" s="17">
        <f>B66/C66</f>
        <v>577.43340223994596</v>
      </c>
      <c r="E66" s="18">
        <f>F66-(B66/C66)</f>
        <v>2309.7336089597839</v>
      </c>
      <c r="F66" s="19">
        <f t="shared" si="2"/>
        <v>2887.16701119973</v>
      </c>
      <c r="G66" s="17">
        <v>64</v>
      </c>
      <c r="H66" s="17">
        <f t="shared" si="3"/>
        <v>8636.5010335991901</v>
      </c>
      <c r="I66" s="18">
        <v>30</v>
      </c>
      <c r="J66" s="17">
        <f t="shared" si="4"/>
        <v>287.88336778663967</v>
      </c>
      <c r="K66" s="18">
        <f t="shared" si="5"/>
        <v>2599.2836434130904</v>
      </c>
      <c r="L66" s="17">
        <v>64</v>
      </c>
      <c r="M66" s="17">
        <f t="shared" si="6"/>
        <v>17223.00206719838</v>
      </c>
      <c r="N66" s="18">
        <v>300</v>
      </c>
      <c r="O66" s="17">
        <f t="shared" si="7"/>
        <v>57.410006890661265</v>
      </c>
      <c r="P66" s="18">
        <f t="shared" si="8"/>
        <v>2829.7570043090686</v>
      </c>
      <c r="R66" s="17">
        <v>64</v>
      </c>
      <c r="S66" s="17">
        <f t="shared" si="0"/>
        <v>11548.66804479892</v>
      </c>
      <c r="T66" s="18">
        <v>35</v>
      </c>
      <c r="U66" s="17">
        <f t="shared" si="9"/>
        <v>329.96194413711203</v>
      </c>
      <c r="V66" s="18">
        <f t="shared" si="10"/>
        <v>5675.3454391583264</v>
      </c>
      <c r="W66" s="19">
        <f t="shared" si="1"/>
        <v>5774.3340223994601</v>
      </c>
      <c r="Y66" s="26">
        <v>64</v>
      </c>
    </row>
    <row r="67" spans="1:25">
      <c r="A67" s="17">
        <v>65</v>
      </c>
      <c r="B67" s="17">
        <f t="shared" si="11"/>
        <v>5909.020822628986</v>
      </c>
      <c r="C67" s="18">
        <v>10</v>
      </c>
      <c r="D67" s="17">
        <f>B67/C67</f>
        <v>590.9020822628986</v>
      </c>
      <c r="E67" s="18">
        <f>F67-(B67/C67)</f>
        <v>2363.6083290515944</v>
      </c>
      <c r="F67" s="19">
        <f t="shared" si="2"/>
        <v>2954.510411314493</v>
      </c>
      <c r="G67" s="17">
        <v>65</v>
      </c>
      <c r="H67" s="17">
        <f t="shared" si="3"/>
        <v>8838.5312339434786</v>
      </c>
      <c r="I67" s="18">
        <v>30</v>
      </c>
      <c r="J67" s="17">
        <f t="shared" si="4"/>
        <v>294.61770779811593</v>
      </c>
      <c r="K67" s="18">
        <f t="shared" si="5"/>
        <v>2659.892703516377</v>
      </c>
      <c r="L67" s="17">
        <v>65</v>
      </c>
      <c r="M67" s="17">
        <f t="shared" si="6"/>
        <v>17627.062467886957</v>
      </c>
      <c r="N67" s="18">
        <v>300</v>
      </c>
      <c r="O67" s="17">
        <f t="shared" si="7"/>
        <v>58.756874892956525</v>
      </c>
      <c r="P67" s="18">
        <f t="shared" si="8"/>
        <v>2895.7535364215364</v>
      </c>
      <c r="R67" s="17">
        <v>65</v>
      </c>
      <c r="S67" s="17">
        <f t="shared" ref="S67:S101" si="12">2*((A67*5)^1.5+50)</f>
        <v>11818.041645257972</v>
      </c>
      <c r="T67" s="18">
        <v>35</v>
      </c>
      <c r="U67" s="17">
        <f t="shared" si="9"/>
        <v>337.65833272165634</v>
      </c>
      <c r="V67" s="18">
        <f t="shared" si="10"/>
        <v>5807.7233228124887</v>
      </c>
      <c r="W67" s="19">
        <f t="shared" ref="W67:W102" si="13">2*((R67*5)^1.5+50)*0.5</f>
        <v>5909.020822628986</v>
      </c>
      <c r="Y67" s="26">
        <v>65</v>
      </c>
    </row>
    <row r="68" spans="1:25">
      <c r="A68" s="17">
        <v>66</v>
      </c>
      <c r="B68" s="17">
        <f t="shared" si="11"/>
        <v>6044.7477011130286</v>
      </c>
      <c r="C68" s="18">
        <v>10</v>
      </c>
      <c r="D68" s="17">
        <f>B68/C68</f>
        <v>604.47477011130286</v>
      </c>
      <c r="E68" s="18">
        <f>F68-(B68/C68)</f>
        <v>2417.8990804452114</v>
      </c>
      <c r="F68" s="19">
        <f t="shared" ref="F68:F102" si="14">1*((A68*5)^1.5+50)*0.5</f>
        <v>3022.3738505565143</v>
      </c>
      <c r="G68" s="17">
        <v>66</v>
      </c>
      <c r="H68" s="17">
        <f t="shared" ref="H68:H102" si="15">1.5*(G68*5)^1.5+50</f>
        <v>9042.1215516695429</v>
      </c>
      <c r="I68" s="18">
        <v>30</v>
      </c>
      <c r="J68" s="17">
        <f t="shared" ref="J68:J102" si="16">H68/I68</f>
        <v>301.40405172231812</v>
      </c>
      <c r="K68" s="18">
        <f t="shared" ref="K68:K102" si="17">F68-J68</f>
        <v>2720.9697988341964</v>
      </c>
      <c r="L68" s="17">
        <v>66</v>
      </c>
      <c r="M68" s="17">
        <f t="shared" ref="M68:M102" si="18">3*(L68*5)^1.5+50</f>
        <v>18034.243103339086</v>
      </c>
      <c r="N68" s="18">
        <v>300</v>
      </c>
      <c r="O68" s="17">
        <f t="shared" ref="O68:O102" si="19">M68/N68</f>
        <v>60.114143677796953</v>
      </c>
      <c r="P68" s="18">
        <f t="shared" ref="P68:P102" si="20">F68-O68</f>
        <v>2962.2597068787172</v>
      </c>
      <c r="R68" s="17">
        <v>66</v>
      </c>
      <c r="S68" s="17">
        <f t="shared" si="12"/>
        <v>12089.495402226057</v>
      </c>
      <c r="T68" s="18">
        <v>35</v>
      </c>
      <c r="U68" s="17">
        <f t="shared" ref="U68:U102" si="21">S68/T68</f>
        <v>345.41415434931594</v>
      </c>
      <c r="V68" s="18">
        <f t="shared" ref="V68:V102" si="22">W68-U68*0.3</f>
        <v>5941.1234548082339</v>
      </c>
      <c r="W68" s="19">
        <f t="shared" si="13"/>
        <v>6044.7477011130286</v>
      </c>
      <c r="Y68" s="26">
        <v>66</v>
      </c>
    </row>
    <row r="69" spans="1:25">
      <c r="A69" s="17">
        <v>67</v>
      </c>
      <c r="B69" s="17">
        <f t="shared" ref="B69:B102" si="23">1*((A69*5)^1.5+50)</f>
        <v>6181.506747937251</v>
      </c>
      <c r="C69" s="18">
        <v>10</v>
      </c>
      <c r="D69" s="17">
        <f>B69/C69</f>
        <v>618.1506747937251</v>
      </c>
      <c r="E69" s="18">
        <f>F69-(B69/C69)</f>
        <v>2472.6026991749004</v>
      </c>
      <c r="F69" s="19">
        <f t="shared" si="14"/>
        <v>3090.7533739686255</v>
      </c>
      <c r="G69" s="17">
        <v>67</v>
      </c>
      <c r="H69" s="17">
        <f t="shared" si="15"/>
        <v>9247.2601219058761</v>
      </c>
      <c r="I69" s="18">
        <v>30</v>
      </c>
      <c r="J69" s="17">
        <f t="shared" si="16"/>
        <v>308.24200406352918</v>
      </c>
      <c r="K69" s="18">
        <f t="shared" si="17"/>
        <v>2782.5113699050962</v>
      </c>
      <c r="L69" s="17">
        <v>67</v>
      </c>
      <c r="M69" s="17">
        <f t="shared" si="18"/>
        <v>18444.520243811752</v>
      </c>
      <c r="N69" s="18">
        <v>300</v>
      </c>
      <c r="O69" s="17">
        <f t="shared" si="19"/>
        <v>61.481734146039173</v>
      </c>
      <c r="P69" s="18">
        <f t="shared" si="20"/>
        <v>3029.2716398225862</v>
      </c>
      <c r="R69" s="17">
        <v>67</v>
      </c>
      <c r="S69" s="17">
        <f t="shared" si="12"/>
        <v>12363.013495874502</v>
      </c>
      <c r="T69" s="18">
        <v>35</v>
      </c>
      <c r="U69" s="17">
        <f t="shared" si="21"/>
        <v>353.22895702498579</v>
      </c>
      <c r="V69" s="18">
        <f t="shared" si="22"/>
        <v>6075.5380608297555</v>
      </c>
      <c r="W69" s="19">
        <f t="shared" si="13"/>
        <v>6181.506747937251</v>
      </c>
      <c r="Y69" s="26">
        <v>67</v>
      </c>
    </row>
    <row r="70" spans="1:25">
      <c r="A70" s="17">
        <v>68</v>
      </c>
      <c r="B70" s="17">
        <f t="shared" si="23"/>
        <v>6319.2902309591618</v>
      </c>
      <c r="C70" s="18">
        <v>10</v>
      </c>
      <c r="D70" s="17">
        <f>B70/C70</f>
        <v>631.92902309591614</v>
      </c>
      <c r="E70" s="18">
        <f>F70-(B70/C70)</f>
        <v>2527.7160923836645</v>
      </c>
      <c r="F70" s="19">
        <f t="shared" si="14"/>
        <v>3159.6451154795809</v>
      </c>
      <c r="G70" s="17">
        <v>68</v>
      </c>
      <c r="H70" s="17">
        <f t="shared" si="15"/>
        <v>9453.9353464387423</v>
      </c>
      <c r="I70" s="18">
        <v>30</v>
      </c>
      <c r="J70" s="17">
        <f t="shared" si="16"/>
        <v>315.13117821462475</v>
      </c>
      <c r="K70" s="18">
        <f t="shared" si="17"/>
        <v>2844.513937264956</v>
      </c>
      <c r="L70" s="17">
        <v>68</v>
      </c>
      <c r="M70" s="17">
        <f t="shared" si="18"/>
        <v>18857.870692877485</v>
      </c>
      <c r="N70" s="18">
        <v>300</v>
      </c>
      <c r="O70" s="17">
        <f t="shared" si="19"/>
        <v>62.859568976258281</v>
      </c>
      <c r="P70" s="18">
        <f t="shared" si="20"/>
        <v>3096.7855465033226</v>
      </c>
      <c r="R70" s="17">
        <v>68</v>
      </c>
      <c r="S70" s="17">
        <f t="shared" si="12"/>
        <v>12638.580461918324</v>
      </c>
      <c r="T70" s="18">
        <v>35</v>
      </c>
      <c r="U70" s="17">
        <f t="shared" si="21"/>
        <v>361.10229891195212</v>
      </c>
      <c r="V70" s="18">
        <f t="shared" si="22"/>
        <v>6210.9595412855761</v>
      </c>
      <c r="W70" s="19">
        <f t="shared" si="13"/>
        <v>6319.2902309591618</v>
      </c>
      <c r="Y70" s="26">
        <v>68</v>
      </c>
    </row>
    <row r="71" spans="1:25">
      <c r="A71" s="17">
        <v>69</v>
      </c>
      <c r="B71" s="17">
        <f t="shared" si="23"/>
        <v>6458.0905892473193</v>
      </c>
      <c r="C71" s="18">
        <v>10</v>
      </c>
      <c r="D71" s="17">
        <f>B71/C71</f>
        <v>645.80905892473197</v>
      </c>
      <c r="E71" s="18">
        <f>F71-(B71/C71)</f>
        <v>2583.2362356989279</v>
      </c>
      <c r="F71" s="19">
        <f t="shared" si="14"/>
        <v>3229.0452946236596</v>
      </c>
      <c r="G71" s="17">
        <v>69</v>
      </c>
      <c r="H71" s="17">
        <f t="shared" si="15"/>
        <v>9662.1358838709784</v>
      </c>
      <c r="I71" s="18">
        <v>30</v>
      </c>
      <c r="J71" s="17">
        <f t="shared" si="16"/>
        <v>322.07119612903261</v>
      </c>
      <c r="K71" s="18">
        <f t="shared" si="17"/>
        <v>2906.974098494627</v>
      </c>
      <c r="L71" s="17">
        <v>69</v>
      </c>
      <c r="M71" s="17">
        <f t="shared" si="18"/>
        <v>19274.271767741957</v>
      </c>
      <c r="N71" s="18">
        <v>300</v>
      </c>
      <c r="O71" s="17">
        <f t="shared" si="19"/>
        <v>64.247572559139854</v>
      </c>
      <c r="P71" s="18">
        <f t="shared" si="20"/>
        <v>3164.7977220645198</v>
      </c>
      <c r="R71" s="17">
        <v>69</v>
      </c>
      <c r="S71" s="17">
        <f t="shared" si="12"/>
        <v>12916.181178494639</v>
      </c>
      <c r="T71" s="18">
        <v>35</v>
      </c>
      <c r="U71" s="17">
        <f t="shared" si="21"/>
        <v>369.03374795698966</v>
      </c>
      <c r="V71" s="18">
        <f t="shared" si="22"/>
        <v>6347.3804648602227</v>
      </c>
      <c r="W71" s="19">
        <f t="shared" si="13"/>
        <v>6458.0905892473193</v>
      </c>
      <c r="Y71" s="26">
        <v>69</v>
      </c>
    </row>
    <row r="72" spans="1:25">
      <c r="A72" s="17">
        <v>70</v>
      </c>
      <c r="B72" s="17">
        <f t="shared" si="23"/>
        <v>6597.9004268543968</v>
      </c>
      <c r="C72" s="18">
        <v>10</v>
      </c>
      <c r="D72" s="17">
        <f>B72/C72</f>
        <v>659.79004268543963</v>
      </c>
      <c r="E72" s="18">
        <f>F72-(B72/C72)</f>
        <v>2639.1601707417585</v>
      </c>
      <c r="F72" s="19">
        <f t="shared" si="14"/>
        <v>3298.9502134271984</v>
      </c>
      <c r="G72" s="17">
        <v>70</v>
      </c>
      <c r="H72" s="17">
        <f t="shared" si="15"/>
        <v>9871.8506402815947</v>
      </c>
      <c r="I72" s="18">
        <v>30</v>
      </c>
      <c r="J72" s="17">
        <f t="shared" si="16"/>
        <v>329.0616880093865</v>
      </c>
      <c r="K72" s="18">
        <f t="shared" si="17"/>
        <v>2969.8885254178117</v>
      </c>
      <c r="L72" s="17">
        <v>70</v>
      </c>
      <c r="M72" s="17">
        <f t="shared" si="18"/>
        <v>19693.701280563189</v>
      </c>
      <c r="N72" s="18">
        <v>300</v>
      </c>
      <c r="O72" s="17">
        <f t="shared" si="19"/>
        <v>65.645670935210632</v>
      </c>
      <c r="P72" s="18">
        <f t="shared" si="20"/>
        <v>3233.3045424919878</v>
      </c>
      <c r="R72" s="17">
        <v>70</v>
      </c>
      <c r="S72" s="17">
        <f t="shared" si="12"/>
        <v>13195.800853708794</v>
      </c>
      <c r="T72" s="18">
        <v>35</v>
      </c>
      <c r="U72" s="17">
        <f t="shared" si="21"/>
        <v>377.02288153453696</v>
      </c>
      <c r="V72" s="18">
        <f t="shared" si="22"/>
        <v>6484.7935623940357</v>
      </c>
      <c r="W72" s="19">
        <f t="shared" si="13"/>
        <v>6597.9004268543968</v>
      </c>
      <c r="Y72" s="26">
        <v>70</v>
      </c>
    </row>
    <row r="73" spans="1:25">
      <c r="A73" s="17">
        <v>71</v>
      </c>
      <c r="B73" s="17">
        <f t="shared" si="23"/>
        <v>6738.7125069029498</v>
      </c>
      <c r="C73" s="18">
        <v>10</v>
      </c>
      <c r="D73" s="17">
        <f>B73/C73</f>
        <v>673.87125069029503</v>
      </c>
      <c r="E73" s="18">
        <f>F73-(B73/C73)</f>
        <v>2695.4850027611801</v>
      </c>
      <c r="F73" s="19">
        <f t="shared" si="14"/>
        <v>3369.3562534514749</v>
      </c>
      <c r="G73" s="17">
        <v>71</v>
      </c>
      <c r="H73" s="17">
        <f t="shared" si="15"/>
        <v>10083.068760354425</v>
      </c>
      <c r="I73" s="18">
        <v>30</v>
      </c>
      <c r="J73" s="17">
        <f t="shared" si="16"/>
        <v>336.10229201181414</v>
      </c>
      <c r="K73" s="18">
        <f t="shared" si="17"/>
        <v>3033.253961439661</v>
      </c>
      <c r="L73" s="17">
        <v>71</v>
      </c>
      <c r="M73" s="17">
        <f t="shared" si="18"/>
        <v>20116.137520708849</v>
      </c>
      <c r="N73" s="18">
        <v>300</v>
      </c>
      <c r="O73" s="17">
        <f t="shared" si="19"/>
        <v>67.053791735696166</v>
      </c>
      <c r="P73" s="18">
        <f t="shared" si="20"/>
        <v>3302.3024617157789</v>
      </c>
      <c r="R73" s="17">
        <v>71</v>
      </c>
      <c r="S73" s="17">
        <f t="shared" si="12"/>
        <v>13477.4250138059</v>
      </c>
      <c r="T73" s="18">
        <v>35</v>
      </c>
      <c r="U73" s="17">
        <f t="shared" si="21"/>
        <v>385.06928610874002</v>
      </c>
      <c r="V73" s="18">
        <f t="shared" si="22"/>
        <v>6623.1917210703277</v>
      </c>
      <c r="W73" s="19">
        <f t="shared" si="13"/>
        <v>6738.7125069029498</v>
      </c>
      <c r="Y73" s="26">
        <v>71</v>
      </c>
    </row>
    <row r="74" spans="1:25">
      <c r="A74" s="17">
        <v>72</v>
      </c>
      <c r="B74" s="17">
        <f t="shared" si="23"/>
        <v>6880.5197459637011</v>
      </c>
      <c r="C74" s="18">
        <v>10</v>
      </c>
      <c r="D74" s="17">
        <f>B74/C74</f>
        <v>688.05197459637009</v>
      </c>
      <c r="E74" s="18">
        <f>F74-(B74/C74)</f>
        <v>2752.2078983854803</v>
      </c>
      <c r="F74" s="19">
        <f t="shared" si="14"/>
        <v>3440.2598729818505</v>
      </c>
      <c r="G74" s="17">
        <v>72</v>
      </c>
      <c r="H74" s="17">
        <f t="shared" si="15"/>
        <v>10295.779618945551</v>
      </c>
      <c r="I74" s="18">
        <v>30</v>
      </c>
      <c r="J74" s="17">
        <f t="shared" si="16"/>
        <v>343.19265396485173</v>
      </c>
      <c r="K74" s="18">
        <f t="shared" si="17"/>
        <v>3097.0672190169989</v>
      </c>
      <c r="L74" s="17">
        <v>72</v>
      </c>
      <c r="M74" s="17">
        <f t="shared" si="18"/>
        <v>20541.559237891102</v>
      </c>
      <c r="N74" s="18">
        <v>300</v>
      </c>
      <c r="O74" s="17">
        <f t="shared" si="19"/>
        <v>68.471864126303672</v>
      </c>
      <c r="P74" s="18">
        <f t="shared" si="20"/>
        <v>3371.7880088555467</v>
      </c>
      <c r="R74" s="17">
        <v>72</v>
      </c>
      <c r="S74" s="17">
        <f t="shared" si="12"/>
        <v>13761.039491927402</v>
      </c>
      <c r="T74" s="18">
        <v>35</v>
      </c>
      <c r="U74" s="17">
        <f t="shared" si="21"/>
        <v>393.17255691221152</v>
      </c>
      <c r="V74" s="18">
        <f t="shared" si="22"/>
        <v>6762.5679788900379</v>
      </c>
      <c r="W74" s="19">
        <f t="shared" si="13"/>
        <v>6880.5197459637011</v>
      </c>
      <c r="Y74" s="26">
        <v>72</v>
      </c>
    </row>
    <row r="75" spans="1:25">
      <c r="A75" s="17">
        <v>73</v>
      </c>
      <c r="B75" s="17">
        <f t="shared" si="23"/>
        <v>7023.315208708118</v>
      </c>
      <c r="C75" s="18">
        <v>10</v>
      </c>
      <c r="D75" s="17">
        <f>B75/C75</f>
        <v>702.3315208708118</v>
      </c>
      <c r="E75" s="18">
        <f>F75-(B75/C75)</f>
        <v>2809.3260834832472</v>
      </c>
      <c r="F75" s="19">
        <f t="shared" si="14"/>
        <v>3511.657604354059</v>
      </c>
      <c r="G75" s="17">
        <v>73</v>
      </c>
      <c r="H75" s="17">
        <f t="shared" si="15"/>
        <v>10509.972813062177</v>
      </c>
      <c r="I75" s="18">
        <v>30</v>
      </c>
      <c r="J75" s="17">
        <f t="shared" si="16"/>
        <v>350.33242710207259</v>
      </c>
      <c r="K75" s="18">
        <f t="shared" si="17"/>
        <v>3161.3251772519866</v>
      </c>
      <c r="L75" s="17">
        <v>73</v>
      </c>
      <c r="M75" s="17">
        <f t="shared" si="18"/>
        <v>20969.945626124354</v>
      </c>
      <c r="N75" s="18">
        <v>300</v>
      </c>
      <c r="O75" s="17">
        <f t="shared" si="19"/>
        <v>69.899818753747851</v>
      </c>
      <c r="P75" s="18">
        <f t="shared" si="20"/>
        <v>3441.7577856003113</v>
      </c>
      <c r="R75" s="17">
        <v>73</v>
      </c>
      <c r="S75" s="17">
        <f t="shared" si="12"/>
        <v>14046.630417416236</v>
      </c>
      <c r="T75" s="18">
        <v>35</v>
      </c>
      <c r="U75" s="17">
        <f t="shared" si="21"/>
        <v>401.33229764046388</v>
      </c>
      <c r="V75" s="18">
        <f t="shared" si="22"/>
        <v>6902.9155194159785</v>
      </c>
      <c r="W75" s="19">
        <f t="shared" si="13"/>
        <v>7023.315208708118</v>
      </c>
      <c r="Y75" s="26">
        <v>73</v>
      </c>
    </row>
    <row r="76" spans="1:25">
      <c r="A76" s="17">
        <v>74</v>
      </c>
      <c r="B76" s="17">
        <f t="shared" si="23"/>
        <v>7167.0921028183975</v>
      </c>
      <c r="C76" s="18">
        <v>10</v>
      </c>
      <c r="D76" s="17">
        <f>B76/C76</f>
        <v>716.70921028183977</v>
      </c>
      <c r="E76" s="18">
        <f>F76-(B76/C76)</f>
        <v>2866.8368411273591</v>
      </c>
      <c r="F76" s="19">
        <f t="shared" si="14"/>
        <v>3583.5460514091988</v>
      </c>
      <c r="G76" s="17">
        <v>74</v>
      </c>
      <c r="H76" s="17">
        <f t="shared" si="15"/>
        <v>10725.638154227596</v>
      </c>
      <c r="I76" s="18">
        <v>30</v>
      </c>
      <c r="J76" s="17">
        <f t="shared" si="16"/>
        <v>357.52127180758652</v>
      </c>
      <c r="K76" s="18">
        <f t="shared" si="17"/>
        <v>3226.0247796016124</v>
      </c>
      <c r="L76" s="17">
        <v>74</v>
      </c>
      <c r="M76" s="17">
        <f t="shared" si="18"/>
        <v>21401.276308455192</v>
      </c>
      <c r="N76" s="18">
        <v>300</v>
      </c>
      <c r="O76" s="17">
        <f t="shared" si="19"/>
        <v>71.33758769485064</v>
      </c>
      <c r="P76" s="18">
        <f t="shared" si="20"/>
        <v>3512.208463714348</v>
      </c>
      <c r="R76" s="17">
        <v>74</v>
      </c>
      <c r="S76" s="17">
        <f t="shared" si="12"/>
        <v>14334.184205636795</v>
      </c>
      <c r="T76" s="18">
        <v>35</v>
      </c>
      <c r="U76" s="17">
        <f t="shared" si="21"/>
        <v>409.54812016105126</v>
      </c>
      <c r="V76" s="18">
        <f t="shared" si="22"/>
        <v>7044.2276667700826</v>
      </c>
      <c r="W76" s="19">
        <f t="shared" si="13"/>
        <v>7167.0921028183975</v>
      </c>
      <c r="Y76" s="26">
        <v>74</v>
      </c>
    </row>
    <row r="77" spans="1:25">
      <c r="A77" s="17">
        <v>75</v>
      </c>
      <c r="B77" s="17">
        <f t="shared" si="23"/>
        <v>7311.843774138908</v>
      </c>
      <c r="C77" s="18">
        <v>10</v>
      </c>
      <c r="D77" s="17">
        <f>B77/C77</f>
        <v>731.18437741389084</v>
      </c>
      <c r="E77" s="18">
        <f>F77-(B77/C77)</f>
        <v>2924.7375096555634</v>
      </c>
      <c r="F77" s="19">
        <f t="shared" si="14"/>
        <v>3655.921887069454</v>
      </c>
      <c r="G77" s="17">
        <v>75</v>
      </c>
      <c r="H77" s="17">
        <f t="shared" si="15"/>
        <v>10942.765661208363</v>
      </c>
      <c r="I77" s="18">
        <v>30</v>
      </c>
      <c r="J77" s="17">
        <f t="shared" si="16"/>
        <v>364.75885537361211</v>
      </c>
      <c r="K77" s="18">
        <f t="shared" si="17"/>
        <v>3291.1630316958417</v>
      </c>
      <c r="L77" s="17">
        <v>75</v>
      </c>
      <c r="M77" s="17">
        <f t="shared" si="18"/>
        <v>21835.531322416726</v>
      </c>
      <c r="N77" s="18">
        <v>300</v>
      </c>
      <c r="O77" s="17">
        <f t="shared" si="19"/>
        <v>72.785104408055759</v>
      </c>
      <c r="P77" s="18">
        <f t="shared" si="20"/>
        <v>3583.1367826613982</v>
      </c>
      <c r="R77" s="17">
        <v>75</v>
      </c>
      <c r="S77" s="17">
        <f t="shared" si="12"/>
        <v>14623.687548277816</v>
      </c>
      <c r="T77" s="18">
        <v>35</v>
      </c>
      <c r="U77" s="17">
        <f t="shared" si="21"/>
        <v>417.81964423650902</v>
      </c>
      <c r="V77" s="18">
        <f t="shared" si="22"/>
        <v>7186.4978808679552</v>
      </c>
      <c r="W77" s="19">
        <f t="shared" si="13"/>
        <v>7311.843774138908</v>
      </c>
      <c r="Y77" s="26">
        <v>75</v>
      </c>
    </row>
    <row r="78" spans="1:25">
      <c r="A78" s="17">
        <v>76</v>
      </c>
      <c r="B78" s="17">
        <f t="shared" si="23"/>
        <v>7457.5637020548102</v>
      </c>
      <c r="C78" s="18">
        <v>10</v>
      </c>
      <c r="D78" s="17">
        <f>B78/C78</f>
        <v>745.75637020548106</v>
      </c>
      <c r="E78" s="18">
        <f>F78-(B78/C78)</f>
        <v>2983.0254808219242</v>
      </c>
      <c r="F78" s="19">
        <f t="shared" si="14"/>
        <v>3728.7818510274051</v>
      </c>
      <c r="G78" s="17">
        <v>76</v>
      </c>
      <c r="H78" s="17">
        <f t="shared" si="15"/>
        <v>11161.345553082216</v>
      </c>
      <c r="I78" s="18">
        <v>30</v>
      </c>
      <c r="J78" s="17">
        <f t="shared" si="16"/>
        <v>372.04485176940722</v>
      </c>
      <c r="K78" s="18">
        <f t="shared" si="17"/>
        <v>3356.7369992579979</v>
      </c>
      <c r="L78" s="17">
        <v>76</v>
      </c>
      <c r="M78" s="17">
        <f t="shared" si="18"/>
        <v>22272.691106164431</v>
      </c>
      <c r="N78" s="18">
        <v>300</v>
      </c>
      <c r="O78" s="17">
        <f t="shared" si="19"/>
        <v>74.242303687214772</v>
      </c>
      <c r="P78" s="18">
        <f t="shared" si="20"/>
        <v>3654.5395473401904</v>
      </c>
      <c r="R78" s="17">
        <v>76</v>
      </c>
      <c r="S78" s="17">
        <f t="shared" si="12"/>
        <v>14915.12740410962</v>
      </c>
      <c r="T78" s="18">
        <v>35</v>
      </c>
      <c r="U78" s="17">
        <f t="shared" si="21"/>
        <v>426.14649726027488</v>
      </c>
      <c r="V78" s="18">
        <f t="shared" si="22"/>
        <v>7329.7197528767274</v>
      </c>
      <c r="W78" s="19">
        <f t="shared" si="13"/>
        <v>7457.5637020548102</v>
      </c>
      <c r="Y78" s="26">
        <v>76</v>
      </c>
    </row>
    <row r="79" spans="1:25">
      <c r="A79" s="17">
        <v>77</v>
      </c>
      <c r="B79" s="17">
        <f t="shared" si="23"/>
        <v>7604.245495084213</v>
      </c>
      <c r="C79" s="18">
        <v>10</v>
      </c>
      <c r="D79" s="17">
        <f>B79/C79</f>
        <v>760.42454950842125</v>
      </c>
      <c r="E79" s="18">
        <f>F79-(B79/C79)</f>
        <v>3041.698198033685</v>
      </c>
      <c r="F79" s="19">
        <f t="shared" si="14"/>
        <v>3802.1227475421065</v>
      </c>
      <c r="G79" s="17">
        <v>77</v>
      </c>
      <c r="H79" s="17">
        <f t="shared" si="15"/>
        <v>11381.368242626319</v>
      </c>
      <c r="I79" s="18">
        <v>30</v>
      </c>
      <c r="J79" s="17">
        <f t="shared" si="16"/>
        <v>379.37894142087731</v>
      </c>
      <c r="K79" s="18">
        <f t="shared" si="17"/>
        <v>3422.7438061212292</v>
      </c>
      <c r="L79" s="17">
        <v>77</v>
      </c>
      <c r="M79" s="17">
        <f t="shared" si="18"/>
        <v>22712.736485252637</v>
      </c>
      <c r="N79" s="18">
        <v>300</v>
      </c>
      <c r="O79" s="17">
        <f t="shared" si="19"/>
        <v>75.709121617508785</v>
      </c>
      <c r="P79" s="18">
        <f t="shared" si="20"/>
        <v>3726.4136259245979</v>
      </c>
      <c r="R79" s="17">
        <v>77</v>
      </c>
      <c r="S79" s="17">
        <f t="shared" si="12"/>
        <v>15208.490990168426</v>
      </c>
      <c r="T79" s="18">
        <v>35</v>
      </c>
      <c r="U79" s="17">
        <f t="shared" si="21"/>
        <v>434.52831400481216</v>
      </c>
      <c r="V79" s="18">
        <f t="shared" si="22"/>
        <v>7473.8870008827689</v>
      </c>
      <c r="W79" s="19">
        <f t="shared" si="13"/>
        <v>7604.245495084213</v>
      </c>
      <c r="Y79" s="26">
        <v>77</v>
      </c>
    </row>
    <row r="80" spans="1:25">
      <c r="A80" s="17">
        <v>78</v>
      </c>
      <c r="B80" s="17">
        <f t="shared" si="23"/>
        <v>7751.8828866712784</v>
      </c>
      <c r="C80" s="18">
        <v>10</v>
      </c>
      <c r="D80" s="17">
        <f>B80/C80</f>
        <v>775.18828866712784</v>
      </c>
      <c r="E80" s="18">
        <f>F80-(B80/C80)</f>
        <v>3100.7531546685113</v>
      </c>
      <c r="F80" s="19">
        <f t="shared" si="14"/>
        <v>3875.9414433356392</v>
      </c>
      <c r="G80" s="17">
        <v>78</v>
      </c>
      <c r="H80" s="17">
        <f t="shared" si="15"/>
        <v>11602.824330006917</v>
      </c>
      <c r="I80" s="18">
        <v>30</v>
      </c>
      <c r="J80" s="17">
        <f t="shared" si="16"/>
        <v>386.76081100023055</v>
      </c>
      <c r="K80" s="18">
        <f t="shared" si="17"/>
        <v>3489.1806323354085</v>
      </c>
      <c r="L80" s="17">
        <v>78</v>
      </c>
      <c r="M80" s="17">
        <f t="shared" si="18"/>
        <v>23155.648660013834</v>
      </c>
      <c r="N80" s="18">
        <v>300</v>
      </c>
      <c r="O80" s="17">
        <f t="shared" si="19"/>
        <v>77.185495533379452</v>
      </c>
      <c r="P80" s="18">
        <f t="shared" si="20"/>
        <v>3798.7559478022599</v>
      </c>
      <c r="R80" s="17">
        <v>78</v>
      </c>
      <c r="S80" s="17">
        <f t="shared" si="12"/>
        <v>15503.765773342557</v>
      </c>
      <c r="T80" s="18">
        <v>35</v>
      </c>
      <c r="U80" s="17">
        <f t="shared" si="21"/>
        <v>442.96473638121591</v>
      </c>
      <c r="V80" s="18">
        <f t="shared" si="22"/>
        <v>7618.9934657569138</v>
      </c>
      <c r="W80" s="19">
        <f t="shared" si="13"/>
        <v>7751.8828866712784</v>
      </c>
      <c r="Y80" s="26">
        <v>78</v>
      </c>
    </row>
    <row r="81" spans="1:25">
      <c r="A81" s="17">
        <v>79</v>
      </c>
      <c r="B81" s="17">
        <f t="shared" si="23"/>
        <v>7900.4697311689588</v>
      </c>
      <c r="C81" s="18">
        <v>10</v>
      </c>
      <c r="D81" s="17">
        <f>B81/C81</f>
        <v>790.04697311689586</v>
      </c>
      <c r="E81" s="18">
        <f>F81-(B81/C81)</f>
        <v>3160.1878924675834</v>
      </c>
      <c r="F81" s="19">
        <f t="shared" si="14"/>
        <v>3950.2348655844794</v>
      </c>
      <c r="G81" s="17">
        <v>79</v>
      </c>
      <c r="H81" s="17">
        <f t="shared" si="15"/>
        <v>11825.704596753438</v>
      </c>
      <c r="I81" s="18">
        <v>30</v>
      </c>
      <c r="J81" s="17">
        <f t="shared" si="16"/>
        <v>394.19015322511461</v>
      </c>
      <c r="K81" s="18">
        <f t="shared" si="17"/>
        <v>3556.0447123593649</v>
      </c>
      <c r="L81" s="17">
        <v>79</v>
      </c>
      <c r="M81" s="17">
        <f t="shared" si="18"/>
        <v>23601.409193506875</v>
      </c>
      <c r="N81" s="18">
        <v>300</v>
      </c>
      <c r="O81" s="17">
        <f t="shared" si="19"/>
        <v>78.671363978356254</v>
      </c>
      <c r="P81" s="18">
        <f t="shared" si="20"/>
        <v>3871.5635016061233</v>
      </c>
      <c r="R81" s="17">
        <v>79</v>
      </c>
      <c r="S81" s="17">
        <f t="shared" si="12"/>
        <v>15800.939462337918</v>
      </c>
      <c r="T81" s="18">
        <v>35</v>
      </c>
      <c r="U81" s="17">
        <f t="shared" si="21"/>
        <v>451.45541320965481</v>
      </c>
      <c r="V81" s="18">
        <f t="shared" si="22"/>
        <v>7765.0331072060626</v>
      </c>
      <c r="W81" s="19">
        <f t="shared" si="13"/>
        <v>7900.4697311689588</v>
      </c>
      <c r="Y81" s="26">
        <v>79</v>
      </c>
    </row>
    <row r="82" spans="1:25">
      <c r="A82" s="17">
        <v>80</v>
      </c>
      <c r="B82" s="17">
        <f t="shared" si="23"/>
        <v>8050</v>
      </c>
      <c r="C82" s="18">
        <v>10</v>
      </c>
      <c r="D82" s="17">
        <f>B82/C82</f>
        <v>805</v>
      </c>
      <c r="E82" s="18">
        <f>F82-(B82/C82)</f>
        <v>3220</v>
      </c>
      <c r="F82" s="19">
        <f t="shared" si="14"/>
        <v>4025</v>
      </c>
      <c r="G82" s="17">
        <v>80</v>
      </c>
      <c r="H82" s="17">
        <f t="shared" si="15"/>
        <v>12050</v>
      </c>
      <c r="I82" s="18">
        <v>30</v>
      </c>
      <c r="J82" s="17">
        <f t="shared" si="16"/>
        <v>401.66666666666669</v>
      </c>
      <c r="K82" s="18">
        <f t="shared" si="17"/>
        <v>3623.3333333333335</v>
      </c>
      <c r="L82" s="17">
        <v>80</v>
      </c>
      <c r="M82" s="17">
        <f t="shared" si="18"/>
        <v>24050</v>
      </c>
      <c r="N82" s="18">
        <v>300</v>
      </c>
      <c r="O82" s="17">
        <f t="shared" si="19"/>
        <v>80.166666666666671</v>
      </c>
      <c r="P82" s="18">
        <f t="shared" si="20"/>
        <v>3944.8333333333335</v>
      </c>
      <c r="R82" s="17">
        <v>80</v>
      </c>
      <c r="S82" s="17">
        <f t="shared" si="12"/>
        <v>16100</v>
      </c>
      <c r="T82" s="18">
        <v>35</v>
      </c>
      <c r="U82" s="17">
        <f t="shared" si="21"/>
        <v>460</v>
      </c>
      <c r="V82" s="18">
        <f t="shared" si="22"/>
        <v>7912</v>
      </c>
      <c r="W82" s="19">
        <f t="shared" si="13"/>
        <v>8050</v>
      </c>
      <c r="Y82" s="26">
        <v>80</v>
      </c>
    </row>
    <row r="83" spans="1:25">
      <c r="A83" s="17">
        <v>81</v>
      </c>
      <c r="B83" s="17">
        <f t="shared" si="23"/>
        <v>8200.4677779867252</v>
      </c>
      <c r="C83" s="18">
        <v>10</v>
      </c>
      <c r="D83" s="17">
        <f>B83/C83</f>
        <v>820.04677779867257</v>
      </c>
      <c r="E83" s="18">
        <f>F83-(B83/C83)</f>
        <v>3280.1871111946903</v>
      </c>
      <c r="F83" s="19">
        <f t="shared" si="14"/>
        <v>4100.2338889933626</v>
      </c>
      <c r="G83" s="17">
        <v>81</v>
      </c>
      <c r="H83" s="17">
        <f t="shared" si="15"/>
        <v>12275.701666980087</v>
      </c>
      <c r="I83" s="18">
        <v>30</v>
      </c>
      <c r="J83" s="17">
        <f t="shared" si="16"/>
        <v>409.19005556600291</v>
      </c>
      <c r="K83" s="18">
        <f t="shared" si="17"/>
        <v>3691.0438334273595</v>
      </c>
      <c r="L83" s="17">
        <v>81</v>
      </c>
      <c r="M83" s="17">
        <f t="shared" si="18"/>
        <v>24501.403333960174</v>
      </c>
      <c r="N83" s="18">
        <v>300</v>
      </c>
      <c r="O83" s="17">
        <f t="shared" si="19"/>
        <v>81.671344446533908</v>
      </c>
      <c r="P83" s="18">
        <f t="shared" si="20"/>
        <v>4018.5625445468286</v>
      </c>
      <c r="R83" s="17">
        <v>81</v>
      </c>
      <c r="S83" s="17">
        <f t="shared" si="12"/>
        <v>16400.93555597345</v>
      </c>
      <c r="T83" s="18">
        <v>35</v>
      </c>
      <c r="U83" s="17">
        <f t="shared" si="21"/>
        <v>468.59815874209858</v>
      </c>
      <c r="V83" s="18">
        <f t="shared" si="22"/>
        <v>8059.888330364096</v>
      </c>
      <c r="W83" s="19">
        <f t="shared" si="13"/>
        <v>8200.4677779867252</v>
      </c>
      <c r="Y83" s="26">
        <v>81</v>
      </c>
    </row>
    <row r="84" spans="1:25">
      <c r="A84" s="17">
        <v>82</v>
      </c>
      <c r="B84" s="17">
        <f t="shared" si="23"/>
        <v>8351.8672598398134</v>
      </c>
      <c r="C84" s="18">
        <v>10</v>
      </c>
      <c r="D84" s="17">
        <f>B84/C84</f>
        <v>835.18672598398132</v>
      </c>
      <c r="E84" s="18">
        <f>F84-(B84/C84)</f>
        <v>3340.7469039359253</v>
      </c>
      <c r="F84" s="19">
        <f t="shared" si="14"/>
        <v>4175.9336299199067</v>
      </c>
      <c r="G84" s="17">
        <v>82</v>
      </c>
      <c r="H84" s="17">
        <f t="shared" si="15"/>
        <v>12502.800889759721</v>
      </c>
      <c r="I84" s="18">
        <v>30</v>
      </c>
      <c r="J84" s="17">
        <f t="shared" si="16"/>
        <v>416.76002965865734</v>
      </c>
      <c r="K84" s="18">
        <f t="shared" si="17"/>
        <v>3759.1736002612492</v>
      </c>
      <c r="L84" s="17">
        <v>82</v>
      </c>
      <c r="M84" s="17">
        <f t="shared" si="18"/>
        <v>24955.601779519442</v>
      </c>
      <c r="N84" s="18">
        <v>300</v>
      </c>
      <c r="O84" s="17">
        <f t="shared" si="19"/>
        <v>83.185339265064812</v>
      </c>
      <c r="P84" s="18">
        <f t="shared" si="20"/>
        <v>4092.7482906548421</v>
      </c>
      <c r="R84" s="17">
        <v>82</v>
      </c>
      <c r="S84" s="17">
        <f t="shared" si="12"/>
        <v>16703.734519679627</v>
      </c>
      <c r="T84" s="18">
        <v>35</v>
      </c>
      <c r="U84" s="17">
        <f t="shared" si="21"/>
        <v>477.24955770513219</v>
      </c>
      <c r="V84" s="18">
        <f t="shared" si="22"/>
        <v>8208.6923925282736</v>
      </c>
      <c r="W84" s="19">
        <f t="shared" si="13"/>
        <v>8351.8672598398134</v>
      </c>
      <c r="Y84" s="26">
        <v>82</v>
      </c>
    </row>
    <row r="85" spans="1:25">
      <c r="A85" s="17">
        <v>83</v>
      </c>
      <c r="B85" s="17">
        <f t="shared" si="23"/>
        <v>8504.1927467972819</v>
      </c>
      <c r="C85" s="18">
        <v>10</v>
      </c>
      <c r="D85" s="17">
        <f>B85/C85</f>
        <v>850.41927467972823</v>
      </c>
      <c r="E85" s="18">
        <f>F85-(B85/C85)</f>
        <v>3401.6770987189129</v>
      </c>
      <c r="F85" s="19">
        <f t="shared" si="14"/>
        <v>4252.0963733986409</v>
      </c>
      <c r="G85" s="17">
        <v>83</v>
      </c>
      <c r="H85" s="17">
        <f t="shared" si="15"/>
        <v>12731.289120195923</v>
      </c>
      <c r="I85" s="18">
        <v>30</v>
      </c>
      <c r="J85" s="17">
        <f t="shared" si="16"/>
        <v>424.37630400653075</v>
      </c>
      <c r="K85" s="18">
        <f t="shared" si="17"/>
        <v>3827.7200693921104</v>
      </c>
      <c r="L85" s="17">
        <v>83</v>
      </c>
      <c r="M85" s="17">
        <f t="shared" si="18"/>
        <v>25412.578240391846</v>
      </c>
      <c r="N85" s="18">
        <v>300</v>
      </c>
      <c r="O85" s="17">
        <f t="shared" si="19"/>
        <v>84.708594134639483</v>
      </c>
      <c r="P85" s="18">
        <f t="shared" si="20"/>
        <v>4167.3877792640014</v>
      </c>
      <c r="R85" s="17">
        <v>83</v>
      </c>
      <c r="S85" s="17">
        <f t="shared" si="12"/>
        <v>17008.385493594564</v>
      </c>
      <c r="T85" s="18">
        <v>35</v>
      </c>
      <c r="U85" s="17">
        <f t="shared" si="21"/>
        <v>485.95387124555896</v>
      </c>
      <c r="V85" s="18">
        <f t="shared" si="22"/>
        <v>8358.4065854236142</v>
      </c>
      <c r="W85" s="19">
        <f t="shared" si="13"/>
        <v>8504.1927467972819</v>
      </c>
      <c r="Y85" s="26">
        <v>83</v>
      </c>
    </row>
    <row r="86" spans="1:25">
      <c r="A86" s="17">
        <v>84</v>
      </c>
      <c r="B86" s="17">
        <f t="shared" si="23"/>
        <v>8657.4386434060652</v>
      </c>
      <c r="C86" s="18">
        <v>10</v>
      </c>
      <c r="D86" s="17">
        <f>B86/C86</f>
        <v>865.74386434060648</v>
      </c>
      <c r="E86" s="18">
        <f>F86-(B86/C86)</f>
        <v>3462.9754573624259</v>
      </c>
      <c r="F86" s="19">
        <f t="shared" si="14"/>
        <v>4328.7193217030326</v>
      </c>
      <c r="G86" s="17">
        <v>84</v>
      </c>
      <c r="H86" s="17">
        <f t="shared" si="15"/>
        <v>12961.157965109098</v>
      </c>
      <c r="I86" s="18">
        <v>30</v>
      </c>
      <c r="J86" s="17">
        <f t="shared" si="16"/>
        <v>432.03859883696992</v>
      </c>
      <c r="K86" s="18">
        <f t="shared" si="17"/>
        <v>3896.6807228660628</v>
      </c>
      <c r="L86" s="17">
        <v>84</v>
      </c>
      <c r="M86" s="17">
        <f t="shared" si="18"/>
        <v>25872.315930218196</v>
      </c>
      <c r="N86" s="18">
        <v>300</v>
      </c>
      <c r="O86" s="17">
        <f t="shared" si="19"/>
        <v>86.241053100727314</v>
      </c>
      <c r="P86" s="18">
        <f t="shared" si="20"/>
        <v>4242.4782686023054</v>
      </c>
      <c r="R86" s="17">
        <v>84</v>
      </c>
      <c r="S86" s="17">
        <f t="shared" si="12"/>
        <v>17314.87728681213</v>
      </c>
      <c r="T86" s="18">
        <v>35</v>
      </c>
      <c r="U86" s="17">
        <f t="shared" si="21"/>
        <v>494.71077962320373</v>
      </c>
      <c r="V86" s="18">
        <f t="shared" si="22"/>
        <v>8509.0254095191049</v>
      </c>
      <c r="W86" s="19">
        <f t="shared" si="13"/>
        <v>8657.4386434060652</v>
      </c>
      <c r="Y86" s="26">
        <v>84</v>
      </c>
    </row>
    <row r="87" spans="1:25">
      <c r="A87" s="17">
        <v>85</v>
      </c>
      <c r="B87" s="17">
        <f t="shared" si="23"/>
        <v>8811.5994544375299</v>
      </c>
      <c r="C87" s="18">
        <v>10</v>
      </c>
      <c r="D87" s="17">
        <f>B87/C87</f>
        <v>881.15994544375303</v>
      </c>
      <c r="E87" s="18">
        <f>F87-(B87/C87)</f>
        <v>3524.6397817750121</v>
      </c>
      <c r="F87" s="19">
        <f t="shared" si="14"/>
        <v>4405.7997272187649</v>
      </c>
      <c r="G87" s="17">
        <v>85</v>
      </c>
      <c r="H87" s="17">
        <f t="shared" si="15"/>
        <v>13192.399181656296</v>
      </c>
      <c r="I87" s="18">
        <v>30</v>
      </c>
      <c r="J87" s="17">
        <f t="shared" si="16"/>
        <v>439.7466393885432</v>
      </c>
      <c r="K87" s="18">
        <f t="shared" si="17"/>
        <v>3966.0530878302216</v>
      </c>
      <c r="L87" s="17">
        <v>85</v>
      </c>
      <c r="M87" s="17">
        <f t="shared" si="18"/>
        <v>26334.798363312591</v>
      </c>
      <c r="N87" s="18">
        <v>300</v>
      </c>
      <c r="O87" s="17">
        <f t="shared" si="19"/>
        <v>87.782661211041969</v>
      </c>
      <c r="P87" s="18">
        <f t="shared" si="20"/>
        <v>4318.0170660077229</v>
      </c>
      <c r="R87" s="17">
        <v>85</v>
      </c>
      <c r="S87" s="17">
        <f t="shared" si="12"/>
        <v>17623.19890887506</v>
      </c>
      <c r="T87" s="18">
        <v>35</v>
      </c>
      <c r="U87" s="17">
        <f t="shared" si="21"/>
        <v>503.51996882500168</v>
      </c>
      <c r="V87" s="18">
        <f t="shared" si="22"/>
        <v>8660.5434637900289</v>
      </c>
      <c r="W87" s="19">
        <f t="shared" si="13"/>
        <v>8811.5994544375299</v>
      </c>
      <c r="Y87" s="26">
        <v>85</v>
      </c>
    </row>
    <row r="88" spans="1:25">
      <c r="A88" s="17">
        <v>86</v>
      </c>
      <c r="B88" s="17">
        <f t="shared" si="23"/>
        <v>8966.669781930912</v>
      </c>
      <c r="C88" s="18">
        <v>10</v>
      </c>
      <c r="D88" s="17">
        <f>B88/C88</f>
        <v>896.66697819309115</v>
      </c>
      <c r="E88" s="18">
        <f>F88-(B88/C88)</f>
        <v>3586.6679127723646</v>
      </c>
      <c r="F88" s="19">
        <f t="shared" si="14"/>
        <v>4483.334890965456</v>
      </c>
      <c r="G88" s="17">
        <v>86</v>
      </c>
      <c r="H88" s="17">
        <f t="shared" si="15"/>
        <v>13425.004672896368</v>
      </c>
      <c r="I88" s="18">
        <v>30</v>
      </c>
      <c r="J88" s="17">
        <f t="shared" si="16"/>
        <v>447.50015576321226</v>
      </c>
      <c r="K88" s="18">
        <f t="shared" si="17"/>
        <v>4035.8347352022438</v>
      </c>
      <c r="L88" s="17">
        <v>86</v>
      </c>
      <c r="M88" s="17">
        <f t="shared" si="18"/>
        <v>26800.009345792736</v>
      </c>
      <c r="N88" s="18">
        <v>300</v>
      </c>
      <c r="O88" s="17">
        <f t="shared" si="19"/>
        <v>89.333364485975792</v>
      </c>
      <c r="P88" s="18">
        <f t="shared" si="20"/>
        <v>4394.0015264794802</v>
      </c>
      <c r="R88" s="17">
        <v>86</v>
      </c>
      <c r="S88" s="17">
        <f t="shared" si="12"/>
        <v>17933.339563861824</v>
      </c>
      <c r="T88" s="18">
        <v>35</v>
      </c>
      <c r="U88" s="17">
        <f t="shared" si="21"/>
        <v>512.38113039605207</v>
      </c>
      <c r="V88" s="18">
        <f t="shared" si="22"/>
        <v>8812.9554428120955</v>
      </c>
      <c r="W88" s="19">
        <f t="shared" si="13"/>
        <v>8966.669781930912</v>
      </c>
      <c r="Y88" s="26">
        <v>86</v>
      </c>
    </row>
    <row r="89" spans="1:25">
      <c r="A89" s="17">
        <v>87</v>
      </c>
      <c r="B89" s="17">
        <f t="shared" si="23"/>
        <v>9122.6443223571787</v>
      </c>
      <c r="C89" s="18">
        <v>10</v>
      </c>
      <c r="D89" s="17">
        <f>B89/C89</f>
        <v>912.26443223571789</v>
      </c>
      <c r="E89" s="18">
        <f>F89-(B89/C89)</f>
        <v>3649.0577289428716</v>
      </c>
      <c r="F89" s="19">
        <f t="shared" si="14"/>
        <v>4561.3221611785893</v>
      </c>
      <c r="G89" s="17">
        <v>87</v>
      </c>
      <c r="H89" s="17">
        <f t="shared" si="15"/>
        <v>13658.966483535769</v>
      </c>
      <c r="I89" s="18">
        <v>30</v>
      </c>
      <c r="J89" s="17">
        <f t="shared" si="16"/>
        <v>455.29888278452563</v>
      </c>
      <c r="K89" s="18">
        <f t="shared" si="17"/>
        <v>4106.0232783940637</v>
      </c>
      <c r="L89" s="17">
        <v>87</v>
      </c>
      <c r="M89" s="17">
        <f t="shared" si="18"/>
        <v>27267.932967071538</v>
      </c>
      <c r="N89" s="18">
        <v>300</v>
      </c>
      <c r="O89" s="17">
        <f t="shared" si="19"/>
        <v>90.893109890238463</v>
      </c>
      <c r="P89" s="18">
        <f t="shared" si="20"/>
        <v>4470.4290512883508</v>
      </c>
      <c r="R89" s="17">
        <v>87</v>
      </c>
      <c r="S89" s="17">
        <f t="shared" si="12"/>
        <v>18245.288644714357</v>
      </c>
      <c r="T89" s="18">
        <v>35</v>
      </c>
      <c r="U89" s="17">
        <f t="shared" si="21"/>
        <v>521.29396127755308</v>
      </c>
      <c r="V89" s="18">
        <f t="shared" si="22"/>
        <v>8966.2561339739132</v>
      </c>
      <c r="W89" s="19">
        <f t="shared" si="13"/>
        <v>9122.6443223571787</v>
      </c>
      <c r="Y89" s="26">
        <v>87</v>
      </c>
    </row>
    <row r="90" spans="1:25">
      <c r="A90" s="17">
        <v>88</v>
      </c>
      <c r="B90" s="17">
        <f t="shared" si="23"/>
        <v>9279.5178638973284</v>
      </c>
      <c r="C90" s="18">
        <v>10</v>
      </c>
      <c r="D90" s="17">
        <f>B90/C90</f>
        <v>927.95178638973289</v>
      </c>
      <c r="E90" s="18">
        <f>F90-(B90/C90)</f>
        <v>3711.8071455589316</v>
      </c>
      <c r="F90" s="19">
        <f t="shared" si="14"/>
        <v>4639.7589319486642</v>
      </c>
      <c r="G90" s="17">
        <v>88</v>
      </c>
      <c r="H90" s="17">
        <f t="shared" si="15"/>
        <v>13894.276795845992</v>
      </c>
      <c r="I90" s="18">
        <v>30</v>
      </c>
      <c r="J90" s="17">
        <f t="shared" si="16"/>
        <v>463.14255986153307</v>
      </c>
      <c r="K90" s="18">
        <f t="shared" si="17"/>
        <v>4176.6163720871309</v>
      </c>
      <c r="L90" s="17">
        <v>88</v>
      </c>
      <c r="M90" s="17">
        <f t="shared" si="18"/>
        <v>27738.553591691983</v>
      </c>
      <c r="N90" s="18">
        <v>300</v>
      </c>
      <c r="O90" s="17">
        <f t="shared" si="19"/>
        <v>92.46184530563994</v>
      </c>
      <c r="P90" s="18">
        <f t="shared" si="20"/>
        <v>4547.2970866430242</v>
      </c>
      <c r="R90" s="17">
        <v>88</v>
      </c>
      <c r="S90" s="17">
        <f t="shared" si="12"/>
        <v>18559.035727794657</v>
      </c>
      <c r="T90" s="18">
        <v>35</v>
      </c>
      <c r="U90" s="17">
        <f t="shared" si="21"/>
        <v>530.25816365127594</v>
      </c>
      <c r="V90" s="18">
        <f t="shared" si="22"/>
        <v>9120.4404148019457</v>
      </c>
      <c r="W90" s="19">
        <f t="shared" si="13"/>
        <v>9279.5178638973284</v>
      </c>
      <c r="Y90" s="26">
        <v>88</v>
      </c>
    </row>
    <row r="91" spans="1:25">
      <c r="A91" s="17">
        <v>89</v>
      </c>
      <c r="B91" s="17">
        <f t="shared" si="23"/>
        <v>9437.2852838293948</v>
      </c>
      <c r="C91" s="18">
        <v>10</v>
      </c>
      <c r="D91" s="17">
        <f>B91/C91</f>
        <v>943.72852838293943</v>
      </c>
      <c r="E91" s="18">
        <f>F91-(B91/C91)</f>
        <v>3774.9141135317577</v>
      </c>
      <c r="F91" s="19">
        <f t="shared" si="14"/>
        <v>4718.6426419146974</v>
      </c>
      <c r="G91" s="17">
        <v>89</v>
      </c>
      <c r="H91" s="17">
        <f t="shared" si="15"/>
        <v>14130.927925744092</v>
      </c>
      <c r="I91" s="18">
        <v>30</v>
      </c>
      <c r="J91" s="17">
        <f t="shared" si="16"/>
        <v>471.0309308581364</v>
      </c>
      <c r="K91" s="18">
        <f t="shared" si="17"/>
        <v>4247.611711056561</v>
      </c>
      <c r="L91" s="17">
        <v>89</v>
      </c>
      <c r="M91" s="17">
        <f t="shared" si="18"/>
        <v>28211.855851488184</v>
      </c>
      <c r="N91" s="18">
        <v>300</v>
      </c>
      <c r="O91" s="17">
        <f t="shared" si="19"/>
        <v>94.039519504960609</v>
      </c>
      <c r="P91" s="18">
        <f t="shared" si="20"/>
        <v>4624.6031224097369</v>
      </c>
      <c r="R91" s="17">
        <v>89</v>
      </c>
      <c r="S91" s="17">
        <f t="shared" si="12"/>
        <v>18874.57056765879</v>
      </c>
      <c r="T91" s="18">
        <v>35</v>
      </c>
      <c r="U91" s="17">
        <f t="shared" si="21"/>
        <v>539.27344479025112</v>
      </c>
      <c r="V91" s="18">
        <f t="shared" si="22"/>
        <v>9275.5032503923194</v>
      </c>
      <c r="W91" s="19">
        <f t="shared" si="13"/>
        <v>9437.2852838293948</v>
      </c>
      <c r="Y91" s="26">
        <v>89</v>
      </c>
    </row>
    <row r="92" spans="1:25">
      <c r="A92" s="17">
        <v>90</v>
      </c>
      <c r="B92" s="17">
        <f t="shared" si="23"/>
        <v>9595.9415460183973</v>
      </c>
      <c r="C92" s="18">
        <v>10</v>
      </c>
      <c r="D92" s="17">
        <f>B92/C92</f>
        <v>959.5941546018397</v>
      </c>
      <c r="E92" s="18">
        <f>F92-(B92/C92)</f>
        <v>3838.3766184073588</v>
      </c>
      <c r="F92" s="19">
        <f t="shared" si="14"/>
        <v>4797.9707730091986</v>
      </c>
      <c r="G92" s="17">
        <v>90</v>
      </c>
      <c r="H92" s="17">
        <f t="shared" si="15"/>
        <v>14368.912319027597</v>
      </c>
      <c r="I92" s="18">
        <v>30</v>
      </c>
      <c r="J92" s="17">
        <f t="shared" si="16"/>
        <v>478.96374396758654</v>
      </c>
      <c r="K92" s="18">
        <f t="shared" si="17"/>
        <v>4319.0070290416124</v>
      </c>
      <c r="L92" s="17">
        <v>90</v>
      </c>
      <c r="M92" s="17">
        <f t="shared" si="18"/>
        <v>28687.824638055194</v>
      </c>
      <c r="N92" s="18">
        <v>300</v>
      </c>
      <c r="O92" s="17">
        <f t="shared" si="19"/>
        <v>95.626082126850648</v>
      </c>
      <c r="P92" s="18">
        <f t="shared" si="20"/>
        <v>4702.344690882348</v>
      </c>
      <c r="R92" s="17">
        <v>90</v>
      </c>
      <c r="S92" s="17">
        <f t="shared" si="12"/>
        <v>19191.883092036795</v>
      </c>
      <c r="T92" s="18">
        <v>35</v>
      </c>
      <c r="U92" s="17">
        <f t="shared" si="21"/>
        <v>548.33951691533696</v>
      </c>
      <c r="V92" s="18">
        <f t="shared" si="22"/>
        <v>9431.4396909437964</v>
      </c>
      <c r="W92" s="19">
        <f t="shared" si="13"/>
        <v>9595.9415460183973</v>
      </c>
      <c r="Y92" s="26">
        <v>90</v>
      </c>
    </row>
    <row r="93" spans="1:25">
      <c r="A93" s="17">
        <v>91</v>
      </c>
      <c r="B93" s="17">
        <f t="shared" si="23"/>
        <v>9755.4816985041944</v>
      </c>
      <c r="C93" s="18">
        <v>10</v>
      </c>
      <c r="D93" s="17">
        <f>B93/C93</f>
        <v>975.54816985041941</v>
      </c>
      <c r="E93" s="18">
        <f>F93-(B93/C93)</f>
        <v>3902.1926794016777</v>
      </c>
      <c r="F93" s="19">
        <f t="shared" si="14"/>
        <v>4877.7408492520972</v>
      </c>
      <c r="G93" s="17">
        <v>91</v>
      </c>
      <c r="H93" s="17">
        <f t="shared" si="15"/>
        <v>14608.222547756292</v>
      </c>
      <c r="I93" s="18">
        <v>30</v>
      </c>
      <c r="J93" s="17">
        <f t="shared" si="16"/>
        <v>486.94075159187639</v>
      </c>
      <c r="K93" s="18">
        <f t="shared" si="17"/>
        <v>4390.8000976602207</v>
      </c>
      <c r="L93" s="17">
        <v>91</v>
      </c>
      <c r="M93" s="17">
        <f t="shared" si="18"/>
        <v>29166.445095512583</v>
      </c>
      <c r="N93" s="18">
        <v>300</v>
      </c>
      <c r="O93" s="17">
        <f t="shared" si="19"/>
        <v>97.22148365170861</v>
      </c>
      <c r="P93" s="18">
        <f t="shared" si="20"/>
        <v>4780.5193656003885</v>
      </c>
      <c r="R93" s="17">
        <v>91</v>
      </c>
      <c r="S93" s="17">
        <f t="shared" si="12"/>
        <v>19510.963397008389</v>
      </c>
      <c r="T93" s="18">
        <v>35</v>
      </c>
      <c r="U93" s="17">
        <f t="shared" si="21"/>
        <v>557.45609705738252</v>
      </c>
      <c r="V93" s="18">
        <f t="shared" si="22"/>
        <v>9588.2448693869792</v>
      </c>
      <c r="W93" s="19">
        <f t="shared" si="13"/>
        <v>9755.4816985041944</v>
      </c>
      <c r="Y93" s="26">
        <v>91</v>
      </c>
    </row>
    <row r="94" spans="1:25">
      <c r="A94" s="17">
        <v>92</v>
      </c>
      <c r="B94" s="17">
        <f t="shared" si="23"/>
        <v>9915.9008711825281</v>
      </c>
      <c r="C94" s="18">
        <v>10</v>
      </c>
      <c r="D94" s="17">
        <f>B94/C94</f>
        <v>991.59008711825277</v>
      </c>
      <c r="E94" s="18">
        <f>F94-(B94/C94)</f>
        <v>3966.3603484730111</v>
      </c>
      <c r="F94" s="19">
        <f t="shared" si="14"/>
        <v>4957.9504355912641</v>
      </c>
      <c r="G94" s="17">
        <v>92</v>
      </c>
      <c r="H94" s="17">
        <f t="shared" si="15"/>
        <v>14848.851306773791</v>
      </c>
      <c r="I94" s="18">
        <v>30</v>
      </c>
      <c r="J94" s="17">
        <f t="shared" si="16"/>
        <v>494.96171022579307</v>
      </c>
      <c r="K94" s="18">
        <f t="shared" si="17"/>
        <v>4462.9887253654706</v>
      </c>
      <c r="L94" s="17">
        <v>92</v>
      </c>
      <c r="M94" s="17">
        <f t="shared" si="18"/>
        <v>29647.702613547583</v>
      </c>
      <c r="N94" s="18">
        <v>300</v>
      </c>
      <c r="O94" s="17">
        <f t="shared" si="19"/>
        <v>98.825675378491937</v>
      </c>
      <c r="P94" s="18">
        <f t="shared" si="20"/>
        <v>4859.1247602127723</v>
      </c>
      <c r="R94" s="17">
        <v>92</v>
      </c>
      <c r="S94" s="17">
        <f t="shared" si="12"/>
        <v>19831.801742365056</v>
      </c>
      <c r="T94" s="18">
        <v>35</v>
      </c>
      <c r="U94" s="17">
        <f t="shared" si="21"/>
        <v>566.62290692471595</v>
      </c>
      <c r="V94" s="18">
        <f t="shared" si="22"/>
        <v>9745.9139991051125</v>
      </c>
      <c r="W94" s="19">
        <f t="shared" si="13"/>
        <v>9915.9008711825281</v>
      </c>
      <c r="Y94" s="26">
        <v>92</v>
      </c>
    </row>
    <row r="95" spans="1:25">
      <c r="A95" s="17">
        <v>93</v>
      </c>
      <c r="B95" s="17">
        <f t="shared" si="23"/>
        <v>10077.194273574232</v>
      </c>
      <c r="C95" s="18">
        <v>10</v>
      </c>
      <c r="D95" s="17">
        <f>B95/C95</f>
        <v>1007.7194273574232</v>
      </c>
      <c r="E95" s="18">
        <f>F95-(B95/C95)</f>
        <v>4030.8777094296929</v>
      </c>
      <c r="F95" s="19">
        <f t="shared" si="14"/>
        <v>5038.5971367871161</v>
      </c>
      <c r="G95" s="17">
        <v>93</v>
      </c>
      <c r="H95" s="17">
        <f t="shared" si="15"/>
        <v>15090.791410361348</v>
      </c>
      <c r="I95" s="18">
        <v>30</v>
      </c>
      <c r="J95" s="17">
        <f t="shared" si="16"/>
        <v>503.02638034537824</v>
      </c>
      <c r="K95" s="18">
        <f t="shared" si="17"/>
        <v>4535.570756441738</v>
      </c>
      <c r="L95" s="17">
        <v>93</v>
      </c>
      <c r="M95" s="17">
        <f t="shared" si="18"/>
        <v>30131.582820722695</v>
      </c>
      <c r="N95" s="18">
        <v>300</v>
      </c>
      <c r="O95" s="17">
        <f t="shared" si="19"/>
        <v>100.43860940240899</v>
      </c>
      <c r="P95" s="18">
        <f t="shared" si="20"/>
        <v>4938.1585273847068</v>
      </c>
      <c r="R95" s="17">
        <v>93</v>
      </c>
      <c r="S95" s="17">
        <f t="shared" si="12"/>
        <v>20154.388547148465</v>
      </c>
      <c r="T95" s="18">
        <v>35</v>
      </c>
      <c r="U95" s="17">
        <f t="shared" si="21"/>
        <v>575.83967277567046</v>
      </c>
      <c r="V95" s="18">
        <f t="shared" si="22"/>
        <v>9904.442371741532</v>
      </c>
      <c r="W95" s="19">
        <f t="shared" si="13"/>
        <v>10077.194273574232</v>
      </c>
      <c r="Y95" s="26">
        <v>93</v>
      </c>
    </row>
    <row r="96" spans="1:25">
      <c r="A96" s="17">
        <v>94</v>
      </c>
      <c r="B96" s="17">
        <f t="shared" si="23"/>
        <v>10239.357192679028</v>
      </c>
      <c r="C96" s="18">
        <v>10</v>
      </c>
      <c r="D96" s="17">
        <f>B96/C96</f>
        <v>1023.9357192679029</v>
      </c>
      <c r="E96" s="18">
        <f>F96-(B96/C96)</f>
        <v>4095.7428770716115</v>
      </c>
      <c r="F96" s="19">
        <f t="shared" si="14"/>
        <v>5119.6785963395141</v>
      </c>
      <c r="G96" s="17">
        <v>94</v>
      </c>
      <c r="H96" s="17">
        <f t="shared" si="15"/>
        <v>15334.035789018542</v>
      </c>
      <c r="I96" s="18">
        <v>30</v>
      </c>
      <c r="J96" s="17">
        <f t="shared" si="16"/>
        <v>511.13452630061806</v>
      </c>
      <c r="K96" s="18">
        <f t="shared" si="17"/>
        <v>4608.5440700388963</v>
      </c>
      <c r="L96" s="17">
        <v>94</v>
      </c>
      <c r="M96" s="17">
        <f t="shared" si="18"/>
        <v>30618.071578037085</v>
      </c>
      <c r="N96" s="18">
        <v>300</v>
      </c>
      <c r="O96" s="17">
        <f t="shared" si="19"/>
        <v>102.06023859345694</v>
      </c>
      <c r="P96" s="18">
        <f t="shared" si="20"/>
        <v>5017.618357746057</v>
      </c>
      <c r="R96" s="17">
        <v>94</v>
      </c>
      <c r="S96" s="17">
        <f t="shared" si="12"/>
        <v>20478.714385358056</v>
      </c>
      <c r="T96" s="18">
        <v>35</v>
      </c>
      <c r="U96" s="17">
        <f t="shared" si="21"/>
        <v>585.10612529594448</v>
      </c>
      <c r="V96" s="18">
        <f t="shared" si="22"/>
        <v>10063.825355090245</v>
      </c>
      <c r="W96" s="19">
        <f t="shared" si="13"/>
        <v>10239.357192679028</v>
      </c>
      <c r="Y96" s="26">
        <v>94</v>
      </c>
    </row>
    <row r="97" spans="1:25">
      <c r="A97" s="17">
        <v>95</v>
      </c>
      <c r="B97" s="17">
        <f t="shared" si="23"/>
        <v>10402.3849909091</v>
      </c>
      <c r="C97" s="18">
        <v>10</v>
      </c>
      <c r="D97" s="17">
        <f>B97/C97</f>
        <v>1040.23849909091</v>
      </c>
      <c r="E97" s="18">
        <f>F97-(B97/C97)</f>
        <v>4160.9539963636398</v>
      </c>
      <c r="F97" s="19">
        <f t="shared" si="14"/>
        <v>5201.1924954545502</v>
      </c>
      <c r="G97" s="17">
        <v>95</v>
      </c>
      <c r="H97" s="17">
        <f t="shared" si="15"/>
        <v>15578.577486363651</v>
      </c>
      <c r="I97" s="18">
        <v>30</v>
      </c>
      <c r="J97" s="17">
        <f t="shared" si="16"/>
        <v>519.28591621212172</v>
      </c>
      <c r="K97" s="18">
        <f t="shared" si="17"/>
        <v>4681.9065792424281</v>
      </c>
      <c r="L97" s="17">
        <v>95</v>
      </c>
      <c r="M97" s="17">
        <f t="shared" si="18"/>
        <v>31107.154972727301</v>
      </c>
      <c r="N97" s="18">
        <v>300</v>
      </c>
      <c r="O97" s="17">
        <f t="shared" si="19"/>
        <v>103.69051657575767</v>
      </c>
      <c r="P97" s="18">
        <f t="shared" si="20"/>
        <v>5097.5019788787922</v>
      </c>
      <c r="R97" s="17">
        <v>95</v>
      </c>
      <c r="S97" s="17">
        <f t="shared" si="12"/>
        <v>20804.769981818201</v>
      </c>
      <c r="T97" s="18">
        <v>35</v>
      </c>
      <c r="U97" s="17">
        <f t="shared" si="21"/>
        <v>594.42199948052007</v>
      </c>
      <c r="V97" s="18">
        <f t="shared" si="22"/>
        <v>10224.058391064944</v>
      </c>
      <c r="W97" s="19">
        <f t="shared" si="13"/>
        <v>10402.3849909091</v>
      </c>
      <c r="Y97" s="26">
        <v>95</v>
      </c>
    </row>
    <row r="98" spans="1:25">
      <c r="A98" s="17">
        <v>96</v>
      </c>
      <c r="B98" s="17">
        <f t="shared" si="23"/>
        <v>10566.273104099195</v>
      </c>
      <c r="C98" s="18">
        <v>10</v>
      </c>
      <c r="D98" s="17">
        <f>B98/C98</f>
        <v>1056.6273104099196</v>
      </c>
      <c r="E98" s="18">
        <f>F98-(B98/C98)</f>
        <v>4226.5092416396783</v>
      </c>
      <c r="F98" s="19">
        <f t="shared" si="14"/>
        <v>5283.1365520495974</v>
      </c>
      <c r="G98" s="17">
        <v>96</v>
      </c>
      <c r="H98" s="17">
        <f t="shared" si="15"/>
        <v>15824.409656148793</v>
      </c>
      <c r="I98" s="18">
        <v>30</v>
      </c>
      <c r="J98" s="17">
        <f t="shared" si="16"/>
        <v>527.48032187162642</v>
      </c>
      <c r="K98" s="18">
        <f t="shared" si="17"/>
        <v>4755.6562301779713</v>
      </c>
      <c r="L98" s="17">
        <v>96</v>
      </c>
      <c r="M98" s="17">
        <f t="shared" si="18"/>
        <v>31598.819312297586</v>
      </c>
      <c r="N98" s="18">
        <v>300</v>
      </c>
      <c r="O98" s="17">
        <f t="shared" si="19"/>
        <v>105.32939770765861</v>
      </c>
      <c r="P98" s="18">
        <f t="shared" si="20"/>
        <v>5177.8071543419392</v>
      </c>
      <c r="R98" s="17">
        <v>96</v>
      </c>
      <c r="S98" s="17">
        <f t="shared" si="12"/>
        <v>21132.54620819839</v>
      </c>
      <c r="T98" s="18">
        <v>35</v>
      </c>
      <c r="U98" s="17">
        <f t="shared" si="21"/>
        <v>603.78703451995398</v>
      </c>
      <c r="V98" s="18">
        <f t="shared" si="22"/>
        <v>10385.136993743208</v>
      </c>
      <c r="W98" s="19">
        <f t="shared" si="13"/>
        <v>10566.273104099195</v>
      </c>
      <c r="Y98" s="26">
        <v>96</v>
      </c>
    </row>
    <row r="99" spans="1:25">
      <c r="A99" s="17">
        <v>97</v>
      </c>
      <c r="B99" s="17">
        <f t="shared" si="23"/>
        <v>10731.017039589449</v>
      </c>
      <c r="C99" s="18">
        <v>10</v>
      </c>
      <c r="D99" s="17">
        <f>B99/C99</f>
        <v>1073.1017039589449</v>
      </c>
      <c r="E99" s="18">
        <f>F99-(B99/C99)</f>
        <v>4292.4068158357795</v>
      </c>
      <c r="F99" s="19">
        <f t="shared" si="14"/>
        <v>5365.5085197947246</v>
      </c>
      <c r="G99" s="17">
        <v>97</v>
      </c>
      <c r="H99" s="17">
        <f t="shared" si="15"/>
        <v>16071.525559384174</v>
      </c>
      <c r="I99" s="18">
        <v>30</v>
      </c>
      <c r="J99" s="17">
        <f t="shared" si="16"/>
        <v>535.71751864613918</v>
      </c>
      <c r="K99" s="18">
        <f t="shared" si="17"/>
        <v>4829.7910011485856</v>
      </c>
      <c r="L99" s="17">
        <v>97</v>
      </c>
      <c r="M99" s="17">
        <f t="shared" si="18"/>
        <v>32093.051118768348</v>
      </c>
      <c r="N99" s="18">
        <v>300</v>
      </c>
      <c r="O99" s="17">
        <f t="shared" si="19"/>
        <v>106.97683706256116</v>
      </c>
      <c r="P99" s="18">
        <f t="shared" si="20"/>
        <v>5258.5316827321631</v>
      </c>
      <c r="R99" s="17">
        <v>97</v>
      </c>
      <c r="S99" s="17">
        <f t="shared" si="12"/>
        <v>21462.034079178899</v>
      </c>
      <c r="T99" s="18">
        <v>35</v>
      </c>
      <c r="U99" s="17">
        <f t="shared" si="21"/>
        <v>613.20097369082566</v>
      </c>
      <c r="V99" s="18">
        <f t="shared" si="22"/>
        <v>10547.056747482202</v>
      </c>
      <c r="W99" s="19">
        <f t="shared" si="13"/>
        <v>10731.017039589449</v>
      </c>
      <c r="Y99" s="26">
        <v>97</v>
      </c>
    </row>
    <row r="100" spans="1:25">
      <c r="A100" s="17">
        <v>98</v>
      </c>
      <c r="B100" s="17">
        <f t="shared" si="23"/>
        <v>10896.612374377526</v>
      </c>
      <c r="C100" s="18">
        <v>10</v>
      </c>
      <c r="D100" s="17">
        <f>B100/C100</f>
        <v>1089.6612374377526</v>
      </c>
      <c r="E100" s="18">
        <f>F100-(B100/C100)</f>
        <v>4358.6449497510102</v>
      </c>
      <c r="F100" s="19">
        <f t="shared" si="14"/>
        <v>5448.306187188763</v>
      </c>
      <c r="G100" s="17">
        <v>98</v>
      </c>
      <c r="H100" s="17">
        <f t="shared" si="15"/>
        <v>16319.91856156629</v>
      </c>
      <c r="I100" s="18">
        <v>30</v>
      </c>
      <c r="J100" s="17">
        <f t="shared" si="16"/>
        <v>543.99728538554302</v>
      </c>
      <c r="K100" s="18">
        <f t="shared" si="17"/>
        <v>4904.3089018032197</v>
      </c>
      <c r="L100" s="17">
        <v>98</v>
      </c>
      <c r="M100" s="17">
        <f t="shared" si="18"/>
        <v>32589.83712313258</v>
      </c>
      <c r="N100" s="18">
        <v>300</v>
      </c>
      <c r="O100" s="17">
        <f t="shared" si="19"/>
        <v>108.63279041044193</v>
      </c>
      <c r="P100" s="18">
        <f t="shared" si="20"/>
        <v>5339.6733967783211</v>
      </c>
      <c r="R100" s="17">
        <v>98</v>
      </c>
      <c r="S100" s="17">
        <f t="shared" si="12"/>
        <v>21793.224748755052</v>
      </c>
      <c r="T100" s="18">
        <v>35</v>
      </c>
      <c r="U100" s="17">
        <f t="shared" si="21"/>
        <v>622.6635642501443</v>
      </c>
      <c r="V100" s="18">
        <f t="shared" si="22"/>
        <v>10709.813305102483</v>
      </c>
      <c r="W100" s="19">
        <f t="shared" si="13"/>
        <v>10896.612374377526</v>
      </c>
      <c r="Y100" s="26">
        <v>98</v>
      </c>
    </row>
    <row r="101" spans="1:25">
      <c r="A101" s="17">
        <v>99</v>
      </c>
      <c r="B101" s="17">
        <f t="shared" si="23"/>
        <v>11063.054753337059</v>
      </c>
      <c r="C101" s="18">
        <v>10</v>
      </c>
      <c r="D101" s="17">
        <f>B101/C101</f>
        <v>1106.305475333706</v>
      </c>
      <c r="E101" s="18">
        <f>F101-(B101/C101)</f>
        <v>4425.221901334824</v>
      </c>
      <c r="F101" s="19">
        <f t="shared" si="14"/>
        <v>5531.5273766685295</v>
      </c>
      <c r="G101" s="17">
        <v>99</v>
      </c>
      <c r="H101" s="17">
        <f t="shared" si="15"/>
        <v>16569.58213000559</v>
      </c>
      <c r="I101" s="18">
        <v>30</v>
      </c>
      <c r="J101" s="17">
        <f t="shared" si="16"/>
        <v>552.31940433351963</v>
      </c>
      <c r="K101" s="18">
        <f t="shared" si="17"/>
        <v>4979.2079723350098</v>
      </c>
      <c r="L101" s="17">
        <v>99</v>
      </c>
      <c r="M101" s="17">
        <f t="shared" si="18"/>
        <v>33089.164260011181</v>
      </c>
      <c r="N101" s="18">
        <v>300</v>
      </c>
      <c r="O101" s="17">
        <f t="shared" si="19"/>
        <v>110.29721420003727</v>
      </c>
      <c r="P101" s="18">
        <f t="shared" si="20"/>
        <v>5421.2301624684924</v>
      </c>
      <c r="R101" s="17">
        <v>99</v>
      </c>
      <c r="S101" s="17">
        <f t="shared" si="12"/>
        <v>22126.109506674118</v>
      </c>
      <c r="T101" s="18">
        <v>35</v>
      </c>
      <c r="U101" s="17">
        <f t="shared" si="21"/>
        <v>632.1745573335462</v>
      </c>
      <c r="V101" s="18">
        <f t="shared" si="22"/>
        <v>10873.402386136995</v>
      </c>
      <c r="W101" s="19">
        <f t="shared" si="13"/>
        <v>11063.054753337059</v>
      </c>
      <c r="Y101" s="26">
        <v>99</v>
      </c>
    </row>
    <row r="102" spans="1:25">
      <c r="A102" s="17">
        <v>100</v>
      </c>
      <c r="B102" s="17">
        <f t="shared" si="23"/>
        <v>11230.339887498953</v>
      </c>
      <c r="C102" s="18">
        <v>10</v>
      </c>
      <c r="D102" s="17">
        <f>B102/C102</f>
        <v>1123.0339887498953</v>
      </c>
      <c r="E102" s="18">
        <f>F102-(B102/C102)</f>
        <v>4492.1359549995814</v>
      </c>
      <c r="F102" s="19">
        <f t="shared" si="14"/>
        <v>5615.1699437494763</v>
      </c>
      <c r="G102" s="17">
        <v>100</v>
      </c>
      <c r="H102" s="17">
        <f t="shared" si="15"/>
        <v>16820.50983124843</v>
      </c>
      <c r="I102" s="18">
        <v>30</v>
      </c>
      <c r="J102" s="17">
        <f t="shared" si="16"/>
        <v>560.6836610416143</v>
      </c>
      <c r="K102" s="18">
        <f t="shared" si="17"/>
        <v>5054.4862827078623</v>
      </c>
      <c r="L102" s="17">
        <v>100</v>
      </c>
      <c r="M102" s="17">
        <f t="shared" si="18"/>
        <v>33591.019662496859</v>
      </c>
      <c r="N102" s="18">
        <v>300</v>
      </c>
      <c r="O102" s="17">
        <f t="shared" si="19"/>
        <v>111.9700655416562</v>
      </c>
      <c r="P102" s="18">
        <f t="shared" si="20"/>
        <v>5503.1998782078199</v>
      </c>
      <c r="R102" s="17">
        <v>100</v>
      </c>
      <c r="S102" s="17">
        <f>2*((A102*5)^1.5+50)</f>
        <v>22460.679774997905</v>
      </c>
      <c r="T102" s="18">
        <v>35</v>
      </c>
      <c r="U102" s="17">
        <f t="shared" si="21"/>
        <v>641.733707857083</v>
      </c>
      <c r="V102" s="18">
        <f t="shared" si="22"/>
        <v>11037.819775141828</v>
      </c>
      <c r="W102" s="19">
        <f>2*((R102*5)^1.5+50)*0.5</f>
        <v>11230.339887498953</v>
      </c>
      <c r="Y102" s="26">
        <v>100</v>
      </c>
    </row>
    <row r="104" spans="1:25">
      <c r="H104" s="34"/>
    </row>
    <row r="105" spans="1:25">
      <c r="F105" s="34">
        <f>B102/($F$102-E102)</f>
        <v>10.000000000000004</v>
      </c>
      <c r="G105" s="34">
        <f>B101/($F$102-E101)</f>
        <v>9.297090594718588</v>
      </c>
      <c r="H105" s="34">
        <f>B100/($F$102-E100)</f>
        <v>8.6720219863695203</v>
      </c>
      <c r="I105" s="34">
        <f>B99/($F$102-E99)</f>
        <v>8.1125764795959689</v>
      </c>
      <c r="J105" s="34">
        <f>B98/($F$102-E98)</f>
        <v>7.6089667461935173</v>
      </c>
      <c r="K105" s="34">
        <f>B97/($F$102-E97)</f>
        <v>7.1532601534241822</v>
      </c>
      <c r="L105" s="34">
        <f>B96/($F$102-E96)</f>
        <v>6.7389593204146099</v>
      </c>
      <c r="M105" s="34">
        <f>B95/($F$102-E95)</f>
        <v>6.3606915790386873</v>
      </c>
      <c r="N105" s="34">
        <f>B94/($F$102-E94)</f>
        <v>6.0139757189609711</v>
      </c>
    </row>
    <row r="106" spans="1:25">
      <c r="B106" s="20" t="s">
        <v>35</v>
      </c>
    </row>
    <row r="107" spans="1:25">
      <c r="B107" s="20" t="s">
        <v>25</v>
      </c>
    </row>
    <row r="108" spans="1:25">
      <c r="B108" s="20" t="s">
        <v>24</v>
      </c>
      <c r="K108" s="33">
        <f>B100/(F102-E100)</f>
        <v>8.6720219863695203</v>
      </c>
    </row>
    <row r="109" spans="1:25">
      <c r="B109" s="20" t="s">
        <v>42</v>
      </c>
    </row>
    <row r="110" spans="1:25">
      <c r="B110" s="20" t="s">
        <v>36</v>
      </c>
    </row>
    <row r="112" spans="1:25">
      <c r="K112" s="20" t="s">
        <v>39</v>
      </c>
      <c r="L112" s="20" t="s">
        <v>40</v>
      </c>
      <c r="N112" s="20" t="s">
        <v>39</v>
      </c>
      <c r="O112" s="20" t="s">
        <v>40</v>
      </c>
    </row>
    <row r="113" spans="2:15">
      <c r="B113" s="41"/>
      <c r="C113" s="41" t="s">
        <v>33</v>
      </c>
      <c r="D113" s="41" t="s">
        <v>32</v>
      </c>
      <c r="E113" s="41" t="s">
        <v>34</v>
      </c>
      <c r="F113" s="41" t="s">
        <v>30</v>
      </c>
      <c r="G113" s="41" t="s">
        <v>28</v>
      </c>
      <c r="H113" s="41" t="s">
        <v>29</v>
      </c>
      <c r="I113" s="41" t="s">
        <v>31</v>
      </c>
      <c r="K113" s="20">
        <v>30</v>
      </c>
      <c r="L113" s="20">
        <v>10</v>
      </c>
      <c r="N113" s="20">
        <v>30</v>
      </c>
      <c r="O113" s="20">
        <v>10</v>
      </c>
    </row>
    <row r="114" spans="2:15">
      <c r="B114" s="41" t="s">
        <v>27</v>
      </c>
      <c r="C114" s="41">
        <v>50</v>
      </c>
      <c r="D114" s="41">
        <v>2</v>
      </c>
      <c r="E114" s="41">
        <v>30</v>
      </c>
      <c r="F114" s="17">
        <f>(50+(C114*5)^1.5)*D114</f>
        <v>8005.6941504209435</v>
      </c>
      <c r="G114" s="17">
        <f>(50+(C114*5)^1.5)*1*0.5</f>
        <v>2001.4235376052359</v>
      </c>
      <c r="H114" s="17">
        <f>((50+(C114*5)^1.5)*2*0.5)-((50+(C114*5)^1.5)*D114)/E114</f>
        <v>3735.9906035297736</v>
      </c>
      <c r="I114" s="17">
        <f>F114/(G115-H114)</f>
        <v>29.999999999999993</v>
      </c>
      <c r="K114" s="20">
        <v>5</v>
      </c>
      <c r="L114" s="20">
        <v>-40</v>
      </c>
      <c r="N114" s="16">
        <v>-11</v>
      </c>
      <c r="O114" s="20">
        <v>4</v>
      </c>
    </row>
    <row r="115" spans="2:15">
      <c r="B115" s="41" t="s">
        <v>26</v>
      </c>
      <c r="C115" s="41">
        <v>50</v>
      </c>
      <c r="D115" s="41">
        <v>1</v>
      </c>
      <c r="E115" s="41">
        <v>10</v>
      </c>
      <c r="F115" s="17">
        <f>(50+(C115*5)^1.5)*D115</f>
        <v>4002.8470752104718</v>
      </c>
      <c r="G115" s="17">
        <f>(50+(C115*5)^1.5)*2*0.5</f>
        <v>4002.8470752104718</v>
      </c>
      <c r="H115" s="17">
        <f>((50+(C115*5)^1.5)*1*0.5)-((50+(C115*5)^1.5)*D115)/E115</f>
        <v>1601.1388300841886</v>
      </c>
      <c r="I115" s="17">
        <f>F115/(G114-H115)</f>
        <v>9.9999999999999982</v>
      </c>
      <c r="K115" s="20">
        <v>5</v>
      </c>
      <c r="L115" s="20">
        <v>-81</v>
      </c>
      <c r="N115" s="16">
        <v>-11</v>
      </c>
      <c r="O115" s="20">
        <v>4</v>
      </c>
    </row>
    <row r="116" spans="2:15">
      <c r="K116" s="20">
        <v>6</v>
      </c>
      <c r="L116" s="20">
        <v>-628</v>
      </c>
      <c r="N116" s="20">
        <v>-13</v>
      </c>
      <c r="O116" s="20">
        <v>4</v>
      </c>
    </row>
    <row r="117" spans="2:15">
      <c r="K117" s="20">
        <v>6</v>
      </c>
      <c r="L117" s="20">
        <v>121</v>
      </c>
      <c r="N117" s="20">
        <v>-15</v>
      </c>
      <c r="O117" s="20">
        <v>4</v>
      </c>
    </row>
    <row r="118" spans="2:15">
      <c r="K118" s="20">
        <v>7</v>
      </c>
      <c r="L118" s="20">
        <v>59</v>
      </c>
      <c r="N118" s="20">
        <v>-17</v>
      </c>
      <c r="O118" s="20">
        <v>5</v>
      </c>
    </row>
    <row r="119" spans="2:15">
      <c r="K119" s="20">
        <v>8</v>
      </c>
      <c r="L119" s="20">
        <v>41</v>
      </c>
      <c r="N119" s="20">
        <v>-20</v>
      </c>
      <c r="O119" s="20">
        <v>5</v>
      </c>
    </row>
    <row r="120" spans="2:15">
      <c r="K120" s="20">
        <v>9</v>
      </c>
      <c r="L120" s="20">
        <v>33</v>
      </c>
      <c r="N120" s="20">
        <v>-24</v>
      </c>
      <c r="O120" s="20">
        <v>5</v>
      </c>
    </row>
    <row r="121" spans="2:15">
      <c r="F121" s="20">
        <f>(5*50)^1.5</f>
        <v>3952.8470752104718</v>
      </c>
      <c r="K121" s="20">
        <v>9</v>
      </c>
      <c r="L121" s="20">
        <v>28</v>
      </c>
      <c r="N121" s="20">
        <v>-28</v>
      </c>
      <c r="O121" s="20">
        <v>6</v>
      </c>
    </row>
    <row r="122" spans="2:15">
      <c r="K122" s="20">
        <v>10</v>
      </c>
      <c r="L122" s="20">
        <v>25</v>
      </c>
      <c r="N122" s="20">
        <v>-33</v>
      </c>
      <c r="O122" s="20">
        <v>6</v>
      </c>
    </row>
    <row r="123" spans="2:15">
      <c r="K123" s="20">
        <v>10</v>
      </c>
      <c r="L123" s="20">
        <v>22</v>
      </c>
      <c r="N123" s="20">
        <v>-38</v>
      </c>
      <c r="O123" s="20">
        <v>6</v>
      </c>
    </row>
    <row r="124" spans="2:15">
      <c r="K124" s="20">
        <v>11</v>
      </c>
      <c r="L124" s="20">
        <v>21</v>
      </c>
      <c r="N124" s="20">
        <v>-46</v>
      </c>
      <c r="O124" s="20">
        <v>6</v>
      </c>
    </row>
    <row r="125" spans="2:15">
      <c r="K125" s="20">
        <v>11</v>
      </c>
      <c r="L125" s="20">
        <v>19</v>
      </c>
      <c r="N125" s="20">
        <v>-55</v>
      </c>
      <c r="O125" s="20">
        <v>6</v>
      </c>
    </row>
    <row r="126" spans="2:15">
      <c r="J126" s="20" t="s">
        <v>37</v>
      </c>
      <c r="K126" s="20">
        <v>12</v>
      </c>
      <c r="L126" s="20">
        <v>12</v>
      </c>
      <c r="M126" s="20" t="s">
        <v>38</v>
      </c>
      <c r="N126" s="20">
        <v>-66</v>
      </c>
      <c r="O126" s="20">
        <v>7</v>
      </c>
    </row>
    <row r="127" spans="2:15">
      <c r="J127" s="20" t="s">
        <v>41</v>
      </c>
      <c r="K127" s="20">
        <v>24</v>
      </c>
      <c r="L127" s="20">
        <v>11</v>
      </c>
      <c r="N127" s="20">
        <v>39</v>
      </c>
      <c r="O127" s="20">
        <v>9</v>
      </c>
    </row>
  </sheetData>
  <mergeCells count="4">
    <mergeCell ref="A1:E1"/>
    <mergeCell ref="G1:K1"/>
    <mergeCell ref="R1:V1"/>
    <mergeCell ref="L1:P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02"/>
  <sheetViews>
    <sheetView workbookViewId="0">
      <selection activeCell="S10" sqref="S10"/>
    </sheetView>
  </sheetViews>
  <sheetFormatPr defaultRowHeight="16.5"/>
  <cols>
    <col min="1" max="3" width="9" style="7"/>
    <col min="4" max="4" width="9.75" style="7" bestFit="1" customWidth="1"/>
    <col min="5" max="5" width="7.25" style="7" customWidth="1"/>
    <col min="6" max="6" width="13.125" style="7" bestFit="1" customWidth="1"/>
    <col min="7" max="9" width="9" style="7"/>
    <col min="10" max="10" width="9.75" style="7" bestFit="1" customWidth="1"/>
    <col min="11" max="11" width="7.25" style="7" customWidth="1"/>
    <col min="14" max="18" width="9" style="7"/>
    <col min="19" max="19" width="11.625" style="7" bestFit="1" customWidth="1"/>
  </cols>
  <sheetData>
    <row r="1" spans="1:19">
      <c r="A1" s="30" t="s">
        <v>17</v>
      </c>
      <c r="B1" s="31"/>
      <c r="C1" s="31"/>
      <c r="D1" s="31"/>
      <c r="E1" s="32"/>
      <c r="F1" s="6" t="s">
        <v>11</v>
      </c>
      <c r="G1" s="30" t="s">
        <v>19</v>
      </c>
      <c r="H1" s="31"/>
      <c r="I1" s="31"/>
      <c r="J1" s="31"/>
      <c r="K1" s="32"/>
      <c r="N1" s="30" t="s">
        <v>18</v>
      </c>
      <c r="O1" s="31"/>
      <c r="P1" s="31"/>
      <c r="Q1" s="31"/>
      <c r="R1" s="32"/>
      <c r="S1" s="8" t="s">
        <v>12</v>
      </c>
    </row>
    <row r="2" spans="1:19" ht="17.25" thickBot="1">
      <c r="A2" s="12" t="s">
        <v>8</v>
      </c>
      <c r="B2" s="13" t="s">
        <v>9</v>
      </c>
      <c r="C2" s="14" t="s">
        <v>13</v>
      </c>
      <c r="D2" s="14" t="s">
        <v>14</v>
      </c>
      <c r="E2" s="15" t="s">
        <v>10</v>
      </c>
      <c r="F2" s="9" t="s">
        <v>15</v>
      </c>
      <c r="G2" s="12" t="s">
        <v>8</v>
      </c>
      <c r="H2" s="13" t="s">
        <v>9</v>
      </c>
      <c r="I2" s="14" t="s">
        <v>13</v>
      </c>
      <c r="J2" s="14" t="s">
        <v>14</v>
      </c>
      <c r="K2" s="15" t="s">
        <v>10</v>
      </c>
      <c r="N2" s="12" t="s">
        <v>5</v>
      </c>
      <c r="O2" s="13" t="s">
        <v>6</v>
      </c>
      <c r="P2" s="14" t="s">
        <v>13</v>
      </c>
      <c r="Q2" s="14" t="s">
        <v>14</v>
      </c>
      <c r="R2" s="15" t="s">
        <v>7</v>
      </c>
      <c r="S2" s="9" t="s">
        <v>16</v>
      </c>
    </row>
    <row r="3" spans="1:19">
      <c r="A3" s="10">
        <v>1</v>
      </c>
      <c r="B3" s="10">
        <f>D3*C3</f>
        <v>50</v>
      </c>
      <c r="C3" s="11">
        <v>10</v>
      </c>
      <c r="D3" s="10">
        <f>F3-(E3)</f>
        <v>5</v>
      </c>
      <c r="E3" s="11">
        <v>5</v>
      </c>
      <c r="F3" s="10">
        <v>10</v>
      </c>
      <c r="G3" s="10">
        <v>1</v>
      </c>
      <c r="H3" s="10">
        <f>B3</f>
        <v>50</v>
      </c>
      <c r="I3" s="11">
        <v>30</v>
      </c>
      <c r="J3" s="10">
        <f>F3-(K3)</f>
        <v>5</v>
      </c>
      <c r="K3" s="11">
        <f>E3</f>
        <v>5</v>
      </c>
      <c r="N3" s="10">
        <v>1</v>
      </c>
      <c r="O3" s="10">
        <f>Q3*P3</f>
        <v>150</v>
      </c>
      <c r="P3" s="11">
        <v>30</v>
      </c>
      <c r="Q3" s="10">
        <f>S3-(R3)</f>
        <v>5</v>
      </c>
      <c r="R3" s="11">
        <v>5</v>
      </c>
      <c r="S3" s="10">
        <v>10</v>
      </c>
    </row>
    <row r="4" spans="1:19">
      <c r="A4" s="10">
        <v>2</v>
      </c>
      <c r="B4" s="10">
        <f>D4*C4</f>
        <v>55.555555555555557</v>
      </c>
      <c r="C4" s="11">
        <v>10</v>
      </c>
      <c r="D4" s="10">
        <f>B3/(C3-1)</f>
        <v>5.5555555555555554</v>
      </c>
      <c r="E4" s="10">
        <f>E3+A4^1.25</f>
        <v>7.3784142300054416</v>
      </c>
      <c r="F4" s="10">
        <f>D4+E4</f>
        <v>12.933969785560997</v>
      </c>
      <c r="G4" s="10">
        <v>2</v>
      </c>
      <c r="H4" s="10">
        <f t="shared" ref="H4:H67" si="0">B4</f>
        <v>55.555555555555557</v>
      </c>
      <c r="I4" s="11">
        <v>30</v>
      </c>
      <c r="J4" s="10">
        <f t="shared" ref="J4:J67" si="1">F4-(K4)</f>
        <v>5.5555555555555554</v>
      </c>
      <c r="K4" s="11">
        <f>K3+G4^1.25</f>
        <v>7.3784142300054416</v>
      </c>
      <c r="N4" s="10">
        <v>2</v>
      </c>
      <c r="O4" s="10">
        <f>Q4*P4</f>
        <v>155.17241379310346</v>
      </c>
      <c r="P4" s="11">
        <v>30</v>
      </c>
      <c r="Q4" s="10">
        <f>O3/(P3-1)</f>
        <v>5.1724137931034484</v>
      </c>
      <c r="R4" s="10">
        <f>R3+N4^1.35</f>
        <v>7.5491212546385249</v>
      </c>
      <c r="S4" s="10">
        <f>Q4+R4</f>
        <v>12.721535047741973</v>
      </c>
    </row>
    <row r="5" spans="1:19">
      <c r="A5" s="10">
        <v>3</v>
      </c>
      <c r="B5" s="10">
        <f t="shared" ref="B5:B16" si="2">D5*C5</f>
        <v>61.728395061728392</v>
      </c>
      <c r="C5" s="11">
        <v>10</v>
      </c>
      <c r="D5" s="10">
        <f t="shared" ref="D5:D16" si="3">B4/(C4-1)</f>
        <v>6.1728395061728394</v>
      </c>
      <c r="E5" s="10">
        <f t="shared" ref="E5:E16" si="4">5+A5^1.25</f>
        <v>8.9482220388574785</v>
      </c>
      <c r="F5" s="10">
        <f t="shared" ref="F5:F16" si="5">D5+E5</f>
        <v>15.121061545030319</v>
      </c>
      <c r="G5" s="10">
        <v>3</v>
      </c>
      <c r="H5" s="10">
        <f t="shared" si="0"/>
        <v>61.728395061728392</v>
      </c>
      <c r="I5" s="11">
        <v>30</v>
      </c>
      <c r="J5" s="10">
        <f t="shared" si="1"/>
        <v>6.1728395061728403</v>
      </c>
      <c r="K5" s="11">
        <f t="shared" ref="K5:K68" si="6">5+G5^1.25</f>
        <v>8.9482220388574785</v>
      </c>
      <c r="N5" s="10">
        <v>3</v>
      </c>
      <c r="O5" s="10">
        <f t="shared" ref="O5:O16" si="7">Q5*P5</f>
        <v>160.52318668252082</v>
      </c>
      <c r="P5" s="11">
        <v>30</v>
      </c>
      <c r="Q5" s="10">
        <f t="shared" ref="Q5:Q16" si="8">O4/(P4-1)</f>
        <v>5.3507728894173603</v>
      </c>
      <c r="R5" s="10">
        <f t="shared" ref="R5:R16" si="9">R4+N5^1.35</f>
        <v>11.955823368438747</v>
      </c>
      <c r="S5" s="10">
        <f t="shared" ref="S5:S16" si="10">Q5+R5</f>
        <v>17.306596257856107</v>
      </c>
    </row>
    <row r="6" spans="1:19">
      <c r="A6" s="10">
        <v>4</v>
      </c>
      <c r="B6" s="10">
        <f t="shared" si="2"/>
        <v>68.587105624142652</v>
      </c>
      <c r="C6" s="11">
        <v>10</v>
      </c>
      <c r="D6" s="10">
        <f t="shared" si="3"/>
        <v>6.8587105624142657</v>
      </c>
      <c r="E6" s="10">
        <f t="shared" si="4"/>
        <v>10.65685424949238</v>
      </c>
      <c r="F6" s="10">
        <f t="shared" si="5"/>
        <v>17.515564811906646</v>
      </c>
      <c r="G6" s="10">
        <v>4</v>
      </c>
      <c r="H6" s="10">
        <f t="shared" si="0"/>
        <v>68.587105624142652</v>
      </c>
      <c r="I6" s="11">
        <v>30</v>
      </c>
      <c r="J6" s="10">
        <f t="shared" si="1"/>
        <v>6.8587105624142666</v>
      </c>
      <c r="K6" s="11">
        <f t="shared" si="6"/>
        <v>10.65685424949238</v>
      </c>
      <c r="N6" s="10">
        <v>4</v>
      </c>
      <c r="O6" s="10">
        <f t="shared" si="7"/>
        <v>166.05846898191808</v>
      </c>
      <c r="P6" s="11">
        <v>30</v>
      </c>
      <c r="Q6" s="10">
        <f>O5/(P5-1)</f>
        <v>5.5352822993972692</v>
      </c>
      <c r="R6" s="10">
        <f>R5+N6^1.35</f>
        <v>18.45384253928863</v>
      </c>
      <c r="S6" s="10">
        <f t="shared" si="10"/>
        <v>23.9891248386859</v>
      </c>
    </row>
    <row r="7" spans="1:19">
      <c r="A7" s="10">
        <v>5</v>
      </c>
      <c r="B7" s="10">
        <f t="shared" si="2"/>
        <v>76.207895137936276</v>
      </c>
      <c r="C7" s="11">
        <v>10</v>
      </c>
      <c r="D7" s="10">
        <f t="shared" si="3"/>
        <v>7.6207895137936283</v>
      </c>
      <c r="E7" s="10">
        <f t="shared" si="4"/>
        <v>12.476743906106101</v>
      </c>
      <c r="F7" s="10">
        <f t="shared" si="5"/>
        <v>20.09753341989973</v>
      </c>
      <c r="G7" s="10">
        <v>5</v>
      </c>
      <c r="H7" s="10">
        <f t="shared" si="0"/>
        <v>76.207895137936276</v>
      </c>
      <c r="I7" s="11">
        <v>30</v>
      </c>
      <c r="J7" s="10">
        <f t="shared" si="1"/>
        <v>7.6207895137936283</v>
      </c>
      <c r="K7" s="11">
        <f t="shared" si="6"/>
        <v>12.476743906106101</v>
      </c>
      <c r="N7" s="10">
        <v>5</v>
      </c>
      <c r="O7" s="10">
        <f t="shared" si="7"/>
        <v>171.78462308474283</v>
      </c>
      <c r="P7" s="11">
        <v>30</v>
      </c>
      <c r="Q7" s="10">
        <f>O6/(P6-1)</f>
        <v>5.7261541028247613</v>
      </c>
      <c r="R7" s="10">
        <f>R6+N7^1.35</f>
        <v>27.236167564018764</v>
      </c>
      <c r="S7" s="10">
        <f t="shared" si="10"/>
        <v>32.962321666843522</v>
      </c>
    </row>
    <row r="8" spans="1:19">
      <c r="A8" s="10">
        <v>6</v>
      </c>
      <c r="B8" s="10">
        <f t="shared" si="2"/>
        <v>84.67543904215141</v>
      </c>
      <c r="C8" s="11">
        <v>10</v>
      </c>
      <c r="D8" s="10">
        <f t="shared" si="3"/>
        <v>8.467543904215141</v>
      </c>
      <c r="E8" s="10">
        <f t="shared" si="4"/>
        <v>14.390507480439723</v>
      </c>
      <c r="F8" s="10">
        <f t="shared" si="5"/>
        <v>22.858051384654864</v>
      </c>
      <c r="G8" s="10">
        <v>6</v>
      </c>
      <c r="H8" s="10">
        <f t="shared" si="0"/>
        <v>84.67543904215141</v>
      </c>
      <c r="I8" s="11">
        <v>30</v>
      </c>
      <c r="J8" s="10">
        <f t="shared" si="1"/>
        <v>8.467543904215141</v>
      </c>
      <c r="K8" s="11">
        <f t="shared" si="6"/>
        <v>14.390507480439723</v>
      </c>
      <c r="N8" s="10">
        <v>6</v>
      </c>
      <c r="O8" s="10">
        <f t="shared" si="7"/>
        <v>177.70823077732018</v>
      </c>
      <c r="P8" s="11">
        <v>30</v>
      </c>
      <c r="Q8" s="10">
        <f t="shared" si="8"/>
        <v>5.9236076925773391</v>
      </c>
      <c r="R8" s="10">
        <f t="shared" si="9"/>
        <v>38.469385585167423</v>
      </c>
      <c r="S8" s="10">
        <f t="shared" si="10"/>
        <v>44.392993277744765</v>
      </c>
    </row>
    <row r="9" spans="1:19">
      <c r="A9" s="10">
        <v>7</v>
      </c>
      <c r="B9" s="10">
        <f t="shared" si="2"/>
        <v>94.083821157946019</v>
      </c>
      <c r="C9" s="11">
        <v>10</v>
      </c>
      <c r="D9" s="10">
        <f t="shared" si="3"/>
        <v>9.4083821157946019</v>
      </c>
      <c r="E9" s="10">
        <f t="shared" si="4"/>
        <v>16.3860359318845</v>
      </c>
      <c r="F9" s="10">
        <f t="shared" si="5"/>
        <v>25.794418047679102</v>
      </c>
      <c r="G9" s="10">
        <v>7</v>
      </c>
      <c r="H9" s="10">
        <f t="shared" si="0"/>
        <v>94.083821157946019</v>
      </c>
      <c r="I9" s="11">
        <v>30</v>
      </c>
      <c r="J9" s="10">
        <f t="shared" si="1"/>
        <v>9.4083821157946019</v>
      </c>
      <c r="K9" s="11">
        <f t="shared" si="6"/>
        <v>16.3860359318845</v>
      </c>
      <c r="N9" s="10">
        <v>7</v>
      </c>
      <c r="O9" s="10">
        <f t="shared" si="7"/>
        <v>183.83610080412433</v>
      </c>
      <c r="P9" s="11">
        <v>30</v>
      </c>
      <c r="Q9" s="10">
        <f t="shared" si="8"/>
        <v>6.1278700268041444</v>
      </c>
      <c r="R9" s="10">
        <f t="shared" si="9"/>
        <v>52.301301941154165</v>
      </c>
      <c r="S9" s="10">
        <f t="shared" si="10"/>
        <v>58.429171967958311</v>
      </c>
    </row>
    <row r="10" spans="1:19">
      <c r="A10" s="10">
        <v>8</v>
      </c>
      <c r="B10" s="10">
        <f t="shared" si="2"/>
        <v>104.53757906438447</v>
      </c>
      <c r="C10" s="11">
        <v>10</v>
      </c>
      <c r="D10" s="10">
        <f t="shared" si="3"/>
        <v>10.453757906438447</v>
      </c>
      <c r="E10" s="10">
        <f t="shared" si="4"/>
        <v>18.45434264405943</v>
      </c>
      <c r="F10" s="10">
        <f t="shared" si="5"/>
        <v>28.908100550497878</v>
      </c>
      <c r="G10" s="10">
        <v>8</v>
      </c>
      <c r="H10" s="10">
        <f t="shared" si="0"/>
        <v>104.53757906438447</v>
      </c>
      <c r="I10" s="11">
        <v>30</v>
      </c>
      <c r="J10" s="10">
        <f t="shared" si="1"/>
        <v>10.453757906438447</v>
      </c>
      <c r="K10" s="11">
        <f t="shared" si="6"/>
        <v>18.45434264405943</v>
      </c>
      <c r="N10" s="10">
        <v>8</v>
      </c>
      <c r="O10" s="10">
        <f t="shared" si="7"/>
        <v>190.17527669392172</v>
      </c>
      <c r="P10" s="11">
        <v>30</v>
      </c>
      <c r="Q10" s="10">
        <f t="shared" si="8"/>
        <v>6.3391758897973904</v>
      </c>
      <c r="R10" s="10">
        <f t="shared" si="9"/>
        <v>68.865540722616203</v>
      </c>
      <c r="S10" s="10">
        <f t="shared" si="10"/>
        <v>75.204716612413591</v>
      </c>
    </row>
    <row r="11" spans="1:19">
      <c r="A11" s="10">
        <v>9</v>
      </c>
      <c r="B11" s="10">
        <f t="shared" si="2"/>
        <v>116.15286562709386</v>
      </c>
      <c r="C11" s="11">
        <v>10</v>
      </c>
      <c r="D11" s="10">
        <f t="shared" si="3"/>
        <v>11.615286562709386</v>
      </c>
      <c r="E11" s="10">
        <f t="shared" si="4"/>
        <v>20.588457268119903</v>
      </c>
      <c r="F11" s="10">
        <f t="shared" si="5"/>
        <v>32.203743830829289</v>
      </c>
      <c r="G11" s="10">
        <v>9</v>
      </c>
      <c r="H11" s="10">
        <f t="shared" si="0"/>
        <v>116.15286562709386</v>
      </c>
      <c r="I11" s="11">
        <v>30</v>
      </c>
      <c r="J11" s="10">
        <f t="shared" si="1"/>
        <v>11.615286562709386</v>
      </c>
      <c r="K11" s="11">
        <f t="shared" si="6"/>
        <v>20.588457268119903</v>
      </c>
      <c r="N11" s="10">
        <v>9</v>
      </c>
      <c r="O11" s="10">
        <f t="shared" si="7"/>
        <v>196.73304485578109</v>
      </c>
      <c r="P11" s="11">
        <v>30</v>
      </c>
      <c r="Q11" s="10">
        <f t="shared" si="8"/>
        <v>6.5577681618593697</v>
      </c>
      <c r="R11" s="10">
        <f t="shared" si="9"/>
        <v>88.284564242387546</v>
      </c>
      <c r="S11" s="10">
        <f t="shared" si="10"/>
        <v>94.842332404246918</v>
      </c>
    </row>
    <row r="12" spans="1:19">
      <c r="A12" s="10">
        <v>10</v>
      </c>
      <c r="B12" s="10">
        <f t="shared" si="2"/>
        <v>129.05873958565985</v>
      </c>
      <c r="C12" s="11">
        <v>10</v>
      </c>
      <c r="D12" s="10">
        <f t="shared" si="3"/>
        <v>12.905873958565984</v>
      </c>
      <c r="E12" s="10">
        <f t="shared" si="4"/>
        <v>22.782794100389236</v>
      </c>
      <c r="F12" s="10">
        <f t="shared" si="5"/>
        <v>35.688668058955216</v>
      </c>
      <c r="G12" s="10">
        <v>10</v>
      </c>
      <c r="H12" s="10">
        <f t="shared" si="0"/>
        <v>129.05873958565985</v>
      </c>
      <c r="I12" s="11">
        <v>30</v>
      </c>
      <c r="J12" s="10">
        <f t="shared" si="1"/>
        <v>12.90587395856598</v>
      </c>
      <c r="K12" s="11">
        <f t="shared" si="6"/>
        <v>22.782794100389236</v>
      </c>
      <c r="N12" s="10">
        <v>10</v>
      </c>
      <c r="O12" s="10">
        <f t="shared" si="7"/>
        <v>203.51694295425631</v>
      </c>
      <c r="P12" s="11">
        <v>30</v>
      </c>
      <c r="Q12" s="10">
        <f t="shared" si="8"/>
        <v>6.78389809847521</v>
      </c>
      <c r="R12" s="10">
        <f t="shared" si="9"/>
        <v>110.67177562807095</v>
      </c>
      <c r="S12" s="10">
        <f t="shared" si="10"/>
        <v>117.45567372654615</v>
      </c>
    </row>
    <row r="13" spans="1:19">
      <c r="A13" s="10">
        <v>11</v>
      </c>
      <c r="B13" s="10">
        <f t="shared" si="2"/>
        <v>143.39859953962207</v>
      </c>
      <c r="C13" s="11">
        <v>10</v>
      </c>
      <c r="D13" s="10">
        <f t="shared" si="3"/>
        <v>14.339859953962206</v>
      </c>
      <c r="E13" s="10">
        <f t="shared" si="4"/>
        <v>25.032763155216593</v>
      </c>
      <c r="F13" s="10">
        <f t="shared" si="5"/>
        <v>39.372623109178797</v>
      </c>
      <c r="G13" s="10">
        <v>11</v>
      </c>
      <c r="H13" s="10">
        <f t="shared" si="0"/>
        <v>143.39859953962207</v>
      </c>
      <c r="I13" s="11">
        <v>30</v>
      </c>
      <c r="J13" s="10">
        <f t="shared" si="1"/>
        <v>14.339859953962204</v>
      </c>
      <c r="K13" s="11">
        <f t="shared" si="6"/>
        <v>25.032763155216593</v>
      </c>
      <c r="N13" s="10">
        <v>11</v>
      </c>
      <c r="O13" s="10">
        <f t="shared" si="7"/>
        <v>210.53476857336858</v>
      </c>
      <c r="P13" s="11">
        <v>30</v>
      </c>
      <c r="Q13" s="10">
        <f t="shared" si="8"/>
        <v>7.0178256191122861</v>
      </c>
      <c r="R13" s="10">
        <f t="shared" si="9"/>
        <v>136.13304930021033</v>
      </c>
      <c r="S13" s="10">
        <f t="shared" si="10"/>
        <v>143.1508749193226</v>
      </c>
    </row>
    <row r="14" spans="1:19">
      <c r="A14" s="10">
        <v>12</v>
      </c>
      <c r="B14" s="10">
        <f t="shared" si="2"/>
        <v>159.33177726624675</v>
      </c>
      <c r="C14" s="11">
        <v>10</v>
      </c>
      <c r="D14" s="10">
        <f t="shared" si="3"/>
        <v>15.933177726624674</v>
      </c>
      <c r="E14" s="10">
        <f t="shared" si="4"/>
        <v>27.33451661845039</v>
      </c>
      <c r="F14" s="10">
        <f t="shared" si="5"/>
        <v>43.267694345075064</v>
      </c>
      <c r="G14" s="10">
        <v>12</v>
      </c>
      <c r="H14" s="10">
        <f t="shared" si="0"/>
        <v>159.33177726624675</v>
      </c>
      <c r="I14" s="11">
        <v>30</v>
      </c>
      <c r="J14" s="10">
        <f t="shared" si="1"/>
        <v>15.933177726624674</v>
      </c>
      <c r="K14" s="11">
        <f t="shared" si="6"/>
        <v>27.33451661845039</v>
      </c>
      <c r="N14" s="10">
        <v>12</v>
      </c>
      <c r="O14" s="10">
        <f t="shared" si="7"/>
        <v>217.79458817934682</v>
      </c>
      <c r="P14" s="11">
        <v>30</v>
      </c>
      <c r="Q14" s="10">
        <f t="shared" si="8"/>
        <v>7.259819605978227</v>
      </c>
      <c r="R14" s="10">
        <f t="shared" si="9"/>
        <v>164.76788411590888</v>
      </c>
      <c r="S14" s="10">
        <f t="shared" si="10"/>
        <v>172.02770372188712</v>
      </c>
    </row>
    <row r="15" spans="1:19">
      <c r="A15" s="10">
        <v>13</v>
      </c>
      <c r="B15" s="10">
        <f t="shared" si="2"/>
        <v>177.0353080736075</v>
      </c>
      <c r="C15" s="11">
        <v>10</v>
      </c>
      <c r="D15" s="10">
        <f t="shared" si="3"/>
        <v>17.70353080736075</v>
      </c>
      <c r="E15" s="10">
        <f t="shared" si="4"/>
        <v>29.684775987507241</v>
      </c>
      <c r="F15" s="10">
        <f t="shared" si="5"/>
        <v>47.388306794867987</v>
      </c>
      <c r="G15" s="10">
        <v>13</v>
      </c>
      <c r="H15" s="10">
        <f t="shared" si="0"/>
        <v>177.0353080736075</v>
      </c>
      <c r="I15" s="11">
        <v>30</v>
      </c>
      <c r="J15" s="10">
        <f t="shared" si="1"/>
        <v>17.703530807360746</v>
      </c>
      <c r="K15" s="11">
        <f t="shared" si="6"/>
        <v>29.684775987507241</v>
      </c>
      <c r="N15" s="10">
        <v>13</v>
      </c>
      <c r="O15" s="10">
        <f t="shared" si="7"/>
        <v>225.30474639242775</v>
      </c>
      <c r="P15" s="11">
        <v>30</v>
      </c>
      <c r="Q15" s="10">
        <f t="shared" si="8"/>
        <v>7.510158213080925</v>
      </c>
      <c r="R15" s="10">
        <f t="shared" si="9"/>
        <v>196.67029657388073</v>
      </c>
      <c r="S15" s="10">
        <f t="shared" si="10"/>
        <v>204.18045478696166</v>
      </c>
    </row>
    <row r="16" spans="1:19">
      <c r="A16" s="10">
        <v>14</v>
      </c>
      <c r="B16" s="10">
        <f t="shared" si="2"/>
        <v>196.70589785956389</v>
      </c>
      <c r="C16" s="11">
        <v>10</v>
      </c>
      <c r="D16" s="10">
        <f t="shared" si="3"/>
        <v>19.670589785956388</v>
      </c>
      <c r="E16" s="10">
        <f t="shared" si="4"/>
        <v>32.080709883747367</v>
      </c>
      <c r="F16" s="10">
        <f t="shared" si="5"/>
        <v>51.751299669703755</v>
      </c>
      <c r="G16" s="10">
        <v>14</v>
      </c>
      <c r="H16" s="10">
        <f t="shared" si="0"/>
        <v>196.70589785956389</v>
      </c>
      <c r="I16" s="11">
        <v>30</v>
      </c>
      <c r="J16" s="10">
        <f t="shared" si="1"/>
        <v>19.670589785956388</v>
      </c>
      <c r="K16" s="11">
        <f t="shared" si="6"/>
        <v>32.080709883747367</v>
      </c>
      <c r="N16" s="10">
        <v>14</v>
      </c>
      <c r="O16" s="10">
        <f t="shared" si="7"/>
        <v>233.07387557837353</v>
      </c>
      <c r="P16" s="11">
        <v>30</v>
      </c>
      <c r="Q16" s="10">
        <f t="shared" si="8"/>
        <v>7.7691291859457845</v>
      </c>
      <c r="R16" s="10">
        <f t="shared" si="9"/>
        <v>231.92952854930877</v>
      </c>
      <c r="S16" s="10">
        <f t="shared" si="10"/>
        <v>239.69865773525456</v>
      </c>
    </row>
    <row r="17" spans="1:11">
      <c r="A17" s="10">
        <v>15</v>
      </c>
      <c r="B17" s="10">
        <f t="shared" ref="B17:B80" si="11">D17*C17</f>
        <v>218.56210873284877</v>
      </c>
      <c r="C17" s="11">
        <v>10</v>
      </c>
      <c r="D17" s="10">
        <f t="shared" ref="D17:D80" si="12">B16/(C16-1)</f>
        <v>21.856210873284876</v>
      </c>
      <c r="E17" s="10">
        <f t="shared" ref="E17:E80" si="13">5+A17^1.25</f>
        <v>34.519845068981461</v>
      </c>
      <c r="F17" s="10">
        <f t="shared" ref="F17:F80" si="14">D17+E17</f>
        <v>56.376055942266333</v>
      </c>
      <c r="G17" s="10">
        <v>15</v>
      </c>
      <c r="H17" s="10">
        <f t="shared" si="0"/>
        <v>218.56210873284877</v>
      </c>
      <c r="I17" s="11">
        <v>30</v>
      </c>
      <c r="J17" s="10">
        <f t="shared" si="1"/>
        <v>21.856210873284873</v>
      </c>
      <c r="K17" s="11">
        <f t="shared" si="6"/>
        <v>34.519845068981461</v>
      </c>
    </row>
    <row r="18" spans="1:11">
      <c r="A18" s="10">
        <v>16</v>
      </c>
      <c r="B18" s="10">
        <f t="shared" si="11"/>
        <v>242.84678748094308</v>
      </c>
      <c r="C18" s="11">
        <v>10</v>
      </c>
      <c r="D18" s="10">
        <f t="shared" si="12"/>
        <v>24.284678748094308</v>
      </c>
      <c r="E18" s="10">
        <f t="shared" si="13"/>
        <v>37</v>
      </c>
      <c r="F18" s="10">
        <f t="shared" si="14"/>
        <v>61.284678748094308</v>
      </c>
      <c r="G18" s="10">
        <v>16</v>
      </c>
      <c r="H18" s="10">
        <f t="shared" si="0"/>
        <v>242.84678748094308</v>
      </c>
      <c r="I18" s="11">
        <v>30</v>
      </c>
      <c r="J18" s="10">
        <f t="shared" si="1"/>
        <v>24.284678748094308</v>
      </c>
      <c r="K18" s="11">
        <f t="shared" si="6"/>
        <v>37</v>
      </c>
    </row>
    <row r="19" spans="1:11">
      <c r="A19" s="10">
        <v>17</v>
      </c>
      <c r="B19" s="10">
        <f t="shared" si="11"/>
        <v>269.82976386771452</v>
      </c>
      <c r="C19" s="11">
        <v>10</v>
      </c>
      <c r="D19" s="10">
        <f t="shared" si="12"/>
        <v>26.982976386771455</v>
      </c>
      <c r="E19" s="10">
        <f t="shared" si="13"/>
        <v>39.519234142771815</v>
      </c>
      <c r="F19" s="10">
        <f t="shared" si="14"/>
        <v>66.502210529543277</v>
      </c>
      <c r="G19" s="10">
        <v>17</v>
      </c>
      <c r="H19" s="10">
        <f t="shared" si="0"/>
        <v>269.82976386771452</v>
      </c>
      <c r="I19" s="11">
        <v>30</v>
      </c>
      <c r="J19" s="10">
        <f t="shared" si="1"/>
        <v>26.982976386771462</v>
      </c>
      <c r="K19" s="11">
        <f t="shared" si="6"/>
        <v>39.519234142771815</v>
      </c>
    </row>
    <row r="20" spans="1:11">
      <c r="A20" s="10">
        <v>18</v>
      </c>
      <c r="B20" s="10">
        <f t="shared" si="11"/>
        <v>299.81084874190503</v>
      </c>
      <c r="C20" s="11">
        <v>10</v>
      </c>
      <c r="D20" s="10">
        <f t="shared" si="12"/>
        <v>29.9810848741905</v>
      </c>
      <c r="E20" s="10">
        <f t="shared" si="13"/>
        <v>42.075808590328123</v>
      </c>
      <c r="F20" s="10">
        <f t="shared" si="14"/>
        <v>72.056893464518623</v>
      </c>
      <c r="G20" s="10">
        <v>18</v>
      </c>
      <c r="H20" s="10">
        <f t="shared" si="0"/>
        <v>299.81084874190503</v>
      </c>
      <c r="I20" s="11">
        <v>30</v>
      </c>
      <c r="J20" s="10">
        <f t="shared" si="1"/>
        <v>29.9810848741905</v>
      </c>
      <c r="K20" s="11">
        <f t="shared" si="6"/>
        <v>42.075808590328123</v>
      </c>
    </row>
    <row r="21" spans="1:11">
      <c r="A21" s="10">
        <v>19</v>
      </c>
      <c r="B21" s="10">
        <f t="shared" si="11"/>
        <v>333.12316526878334</v>
      </c>
      <c r="C21" s="11">
        <v>10</v>
      </c>
      <c r="D21" s="10">
        <f t="shared" si="12"/>
        <v>33.312316526878334</v>
      </c>
      <c r="E21" s="10">
        <f t="shared" si="13"/>
        <v>44.668154968667025</v>
      </c>
      <c r="F21" s="10">
        <f t="shared" si="14"/>
        <v>77.980471495545359</v>
      </c>
      <c r="G21" s="10">
        <v>19</v>
      </c>
      <c r="H21" s="10">
        <f t="shared" si="0"/>
        <v>333.12316526878334</v>
      </c>
      <c r="I21" s="11">
        <v>30</v>
      </c>
      <c r="J21" s="10">
        <f t="shared" si="1"/>
        <v>33.312316526878334</v>
      </c>
      <c r="K21" s="11">
        <f t="shared" si="6"/>
        <v>44.668154968667025</v>
      </c>
    </row>
    <row r="22" spans="1:11">
      <c r="A22" s="10">
        <v>20</v>
      </c>
      <c r="B22" s="10">
        <f t="shared" si="11"/>
        <v>370.13685029864814</v>
      </c>
      <c r="C22" s="11">
        <v>10</v>
      </c>
      <c r="D22" s="10">
        <f t="shared" si="12"/>
        <v>37.013685029864817</v>
      </c>
      <c r="E22" s="10">
        <f t="shared" si="13"/>
        <v>47.294850537622551</v>
      </c>
      <c r="F22" s="10">
        <f t="shared" si="14"/>
        <v>84.308535567487368</v>
      </c>
      <c r="G22" s="10">
        <v>20</v>
      </c>
      <c r="H22" s="10">
        <f t="shared" si="0"/>
        <v>370.13685029864814</v>
      </c>
      <c r="I22" s="11">
        <v>30</v>
      </c>
      <c r="J22" s="10">
        <f t="shared" si="1"/>
        <v>37.013685029864817</v>
      </c>
      <c r="K22" s="11">
        <f t="shared" si="6"/>
        <v>47.294850537622551</v>
      </c>
    </row>
    <row r="23" spans="1:11">
      <c r="A23" s="10">
        <v>21</v>
      </c>
      <c r="B23" s="10">
        <f t="shared" si="11"/>
        <v>411.26316699849792</v>
      </c>
      <c r="C23" s="11">
        <v>10</v>
      </c>
      <c r="D23" s="10">
        <f t="shared" si="12"/>
        <v>41.126316699849795</v>
      </c>
      <c r="E23" s="10">
        <f t="shared" si="13"/>
        <v>49.954598001489515</v>
      </c>
      <c r="F23" s="10">
        <f t="shared" si="14"/>
        <v>91.08091470133931</v>
      </c>
      <c r="G23" s="10">
        <v>21</v>
      </c>
      <c r="H23" s="10">
        <f t="shared" si="0"/>
        <v>411.26316699849792</v>
      </c>
      <c r="I23" s="11">
        <v>30</v>
      </c>
      <c r="J23" s="10">
        <f t="shared" si="1"/>
        <v>41.126316699849795</v>
      </c>
      <c r="K23" s="11">
        <f t="shared" si="6"/>
        <v>49.954598001489515</v>
      </c>
    </row>
    <row r="24" spans="1:11">
      <c r="A24" s="10">
        <v>22</v>
      </c>
      <c r="B24" s="10">
        <f t="shared" si="11"/>
        <v>456.95907444277543</v>
      </c>
      <c r="C24" s="11">
        <v>10</v>
      </c>
      <c r="D24" s="10">
        <f t="shared" si="12"/>
        <v>45.695907444277545</v>
      </c>
      <c r="E24" s="10">
        <f t="shared" si="13"/>
        <v>52.646208954695872</v>
      </c>
      <c r="F24" s="10">
        <f t="shared" si="14"/>
        <v>98.342116398973417</v>
      </c>
      <c r="G24" s="10">
        <v>22</v>
      </c>
      <c r="H24" s="10">
        <f t="shared" si="0"/>
        <v>456.95907444277543</v>
      </c>
      <c r="I24" s="11">
        <v>30</v>
      </c>
      <c r="J24" s="10">
        <f t="shared" si="1"/>
        <v>45.695907444277545</v>
      </c>
      <c r="K24" s="11">
        <f t="shared" si="6"/>
        <v>52.646208954695872</v>
      </c>
    </row>
    <row r="25" spans="1:11">
      <c r="A25" s="10">
        <v>23</v>
      </c>
      <c r="B25" s="10">
        <f t="shared" si="11"/>
        <v>507.73230493641711</v>
      </c>
      <c r="C25" s="11">
        <v>10</v>
      </c>
      <c r="D25" s="10">
        <f t="shared" si="12"/>
        <v>50.773230493641712</v>
      </c>
      <c r="E25" s="10">
        <f t="shared" si="13"/>
        <v>55.368590171181367</v>
      </c>
      <c r="F25" s="10">
        <f t="shared" si="14"/>
        <v>106.14182066482309</v>
      </c>
      <c r="G25" s="10">
        <v>23</v>
      </c>
      <c r="H25" s="10">
        <f t="shared" si="0"/>
        <v>507.73230493641711</v>
      </c>
      <c r="I25" s="11">
        <v>30</v>
      </c>
      <c r="J25" s="10">
        <f t="shared" si="1"/>
        <v>50.773230493641719</v>
      </c>
      <c r="K25" s="11">
        <f t="shared" si="6"/>
        <v>55.368590171181367</v>
      </c>
    </row>
    <row r="26" spans="1:11">
      <c r="A26" s="10">
        <v>24</v>
      </c>
      <c r="B26" s="10">
        <f t="shared" si="11"/>
        <v>564.14700548490794</v>
      </c>
      <c r="C26" s="11">
        <v>10</v>
      </c>
      <c r="D26" s="10">
        <f t="shared" si="12"/>
        <v>56.414700548490792</v>
      </c>
      <c r="E26" s="10">
        <f t="shared" si="13"/>
        <v>58.120732145615442</v>
      </c>
      <c r="F26" s="10">
        <f t="shared" si="14"/>
        <v>114.53543269410623</v>
      </c>
      <c r="G26" s="10">
        <v>24</v>
      </c>
      <c r="H26" s="10">
        <f t="shared" si="0"/>
        <v>564.14700548490794</v>
      </c>
      <c r="I26" s="11">
        <v>30</v>
      </c>
      <c r="J26" s="10">
        <f t="shared" si="1"/>
        <v>56.414700548490792</v>
      </c>
      <c r="K26" s="11">
        <f t="shared" si="6"/>
        <v>58.120732145615442</v>
      </c>
    </row>
    <row r="27" spans="1:11">
      <c r="A27" s="10">
        <v>25</v>
      </c>
      <c r="B27" s="10">
        <f t="shared" si="11"/>
        <v>626.83000609434214</v>
      </c>
      <c r="C27" s="11">
        <v>10</v>
      </c>
      <c r="D27" s="10">
        <f t="shared" si="12"/>
        <v>62.683000609434217</v>
      </c>
      <c r="E27" s="10">
        <f t="shared" si="13"/>
        <v>60.901699437494734</v>
      </c>
      <c r="F27" s="10">
        <f t="shared" si="14"/>
        <v>123.58470004692896</v>
      </c>
      <c r="G27" s="10">
        <v>25</v>
      </c>
      <c r="H27" s="10">
        <f t="shared" si="0"/>
        <v>626.83000609434214</v>
      </c>
      <c r="I27" s="11">
        <v>30</v>
      </c>
      <c r="J27" s="10">
        <f t="shared" si="1"/>
        <v>62.683000609434224</v>
      </c>
      <c r="K27" s="11">
        <f t="shared" si="6"/>
        <v>60.901699437494734</v>
      </c>
    </row>
    <row r="28" spans="1:11">
      <c r="A28" s="10">
        <v>26</v>
      </c>
      <c r="B28" s="10">
        <f t="shared" si="11"/>
        <v>696.47778454926902</v>
      </c>
      <c r="C28" s="11">
        <v>10</v>
      </c>
      <c r="D28" s="10">
        <f t="shared" si="12"/>
        <v>69.647778454926907</v>
      </c>
      <c r="E28" s="10">
        <f t="shared" si="13"/>
        <v>63.710622473183868</v>
      </c>
      <c r="F28" s="10">
        <f t="shared" si="14"/>
        <v>133.35840092811077</v>
      </c>
      <c r="G28" s="10">
        <v>26</v>
      </c>
      <c r="H28" s="10">
        <f t="shared" si="0"/>
        <v>696.47778454926902</v>
      </c>
      <c r="I28" s="11">
        <v>30</v>
      </c>
      <c r="J28" s="10">
        <f t="shared" si="1"/>
        <v>69.647778454926907</v>
      </c>
      <c r="K28" s="11">
        <f t="shared" si="6"/>
        <v>63.710622473183868</v>
      </c>
    </row>
    <row r="29" spans="1:11">
      <c r="A29" s="10">
        <v>27</v>
      </c>
      <c r="B29" s="10">
        <f t="shared" si="11"/>
        <v>773.86420505474337</v>
      </c>
      <c r="C29" s="11">
        <v>10</v>
      </c>
      <c r="D29" s="10">
        <f t="shared" si="12"/>
        <v>77.386420505474334</v>
      </c>
      <c r="E29" s="10">
        <f t="shared" si="13"/>
        <v>66.546690537779</v>
      </c>
      <c r="F29" s="10">
        <f t="shared" si="14"/>
        <v>143.93311104325335</v>
      </c>
      <c r="G29" s="10">
        <v>27</v>
      </c>
      <c r="H29" s="10">
        <f t="shared" si="0"/>
        <v>773.86420505474337</v>
      </c>
      <c r="I29" s="11">
        <v>30</v>
      </c>
      <c r="J29" s="10">
        <f t="shared" si="1"/>
        <v>77.386420505474348</v>
      </c>
      <c r="K29" s="11">
        <f t="shared" si="6"/>
        <v>66.546690537779</v>
      </c>
    </row>
    <row r="30" spans="1:11">
      <c r="A30" s="10">
        <v>28</v>
      </c>
      <c r="B30" s="10">
        <f t="shared" si="11"/>
        <v>859.84911672749263</v>
      </c>
      <c r="C30" s="11">
        <v>10</v>
      </c>
      <c r="D30" s="10">
        <f t="shared" si="12"/>
        <v>85.984911672749263</v>
      </c>
      <c r="E30" s="10">
        <f t="shared" si="13"/>
        <v>69.409145746153769</v>
      </c>
      <c r="F30" s="10">
        <f t="shared" si="14"/>
        <v>155.39405741890303</v>
      </c>
      <c r="G30" s="10">
        <v>28</v>
      </c>
      <c r="H30" s="10">
        <f t="shared" si="0"/>
        <v>859.84911672749263</v>
      </c>
      <c r="I30" s="11">
        <v>30</v>
      </c>
      <c r="J30" s="10">
        <f t="shared" si="1"/>
        <v>85.984911672749263</v>
      </c>
      <c r="K30" s="11">
        <f t="shared" si="6"/>
        <v>69.409145746153769</v>
      </c>
    </row>
    <row r="31" spans="1:11">
      <c r="A31" s="10">
        <v>29</v>
      </c>
      <c r="B31" s="10">
        <f t="shared" si="11"/>
        <v>955.38790747499183</v>
      </c>
      <c r="C31" s="11">
        <v>10</v>
      </c>
      <c r="D31" s="10">
        <f t="shared" si="12"/>
        <v>95.538790747499178</v>
      </c>
      <c r="E31" s="10">
        <f t="shared" si="13"/>
        <v>72.29727782607641</v>
      </c>
      <c r="F31" s="10">
        <f t="shared" si="14"/>
        <v>167.83606857357557</v>
      </c>
      <c r="G31" s="10">
        <v>29</v>
      </c>
      <c r="H31" s="10">
        <f t="shared" si="0"/>
        <v>955.38790747499183</v>
      </c>
      <c r="I31" s="11">
        <v>30</v>
      </c>
      <c r="J31" s="10">
        <f t="shared" si="1"/>
        <v>95.538790747499164</v>
      </c>
      <c r="K31" s="11">
        <f t="shared" si="6"/>
        <v>72.29727782607641</v>
      </c>
    </row>
    <row r="32" spans="1:11">
      <c r="A32" s="10">
        <v>30</v>
      </c>
      <c r="B32" s="10">
        <f t="shared" si="11"/>
        <v>1061.5421194166577</v>
      </c>
      <c r="C32" s="11">
        <v>10</v>
      </c>
      <c r="D32" s="10">
        <f t="shared" si="12"/>
        <v>106.15421194166576</v>
      </c>
      <c r="E32" s="10">
        <f t="shared" si="13"/>
        <v>75.210419579621487</v>
      </c>
      <c r="F32" s="10">
        <f t="shared" si="14"/>
        <v>181.36463152128727</v>
      </c>
      <c r="G32" s="10">
        <v>30</v>
      </c>
      <c r="H32" s="10">
        <f t="shared" si="0"/>
        <v>1061.5421194166577</v>
      </c>
      <c r="I32" s="11">
        <v>30</v>
      </c>
      <c r="J32" s="10">
        <f t="shared" si="1"/>
        <v>106.15421194166578</v>
      </c>
      <c r="K32" s="11">
        <f t="shared" si="6"/>
        <v>75.210419579621487</v>
      </c>
    </row>
    <row r="33" spans="1:11">
      <c r="A33" s="10">
        <v>31</v>
      </c>
      <c r="B33" s="10">
        <f t="shared" si="11"/>
        <v>1179.4912437962862</v>
      </c>
      <c r="C33" s="11">
        <v>10</v>
      </c>
      <c r="D33" s="10">
        <f t="shared" si="12"/>
        <v>117.94912437962863</v>
      </c>
      <c r="E33" s="10">
        <f t="shared" si="13"/>
        <v>78.147942914887565</v>
      </c>
      <c r="F33" s="10">
        <f t="shared" si="14"/>
        <v>196.09706729451619</v>
      </c>
      <c r="G33" s="10">
        <v>31</v>
      </c>
      <c r="H33" s="10">
        <f t="shared" si="0"/>
        <v>1179.4912437962862</v>
      </c>
      <c r="I33" s="11">
        <v>30</v>
      </c>
      <c r="J33" s="10">
        <f t="shared" si="1"/>
        <v>117.94912437962863</v>
      </c>
      <c r="K33" s="11">
        <f t="shared" si="6"/>
        <v>78.147942914887565</v>
      </c>
    </row>
    <row r="34" spans="1:11">
      <c r="A34" s="10">
        <v>32</v>
      </c>
      <c r="B34" s="10">
        <f t="shared" si="11"/>
        <v>1310.545826440318</v>
      </c>
      <c r="C34" s="11">
        <v>10</v>
      </c>
      <c r="D34" s="10">
        <f t="shared" si="12"/>
        <v>131.0545826440318</v>
      </c>
      <c r="E34" s="10">
        <f t="shared" si="13"/>
        <v>81.10925536017416</v>
      </c>
      <c r="F34" s="10">
        <f t="shared" si="14"/>
        <v>212.16383800420596</v>
      </c>
      <c r="G34" s="10">
        <v>32</v>
      </c>
      <c r="H34" s="10">
        <f t="shared" si="0"/>
        <v>1310.545826440318</v>
      </c>
      <c r="I34" s="11">
        <v>30</v>
      </c>
      <c r="J34" s="10">
        <f t="shared" si="1"/>
        <v>131.0545826440318</v>
      </c>
      <c r="K34" s="11">
        <f t="shared" si="6"/>
        <v>81.10925536017416</v>
      </c>
    </row>
    <row r="35" spans="1:11">
      <c r="A35" s="10">
        <v>33</v>
      </c>
      <c r="B35" s="10">
        <f t="shared" si="11"/>
        <v>1456.1620293781311</v>
      </c>
      <c r="C35" s="11">
        <v>10</v>
      </c>
      <c r="D35" s="10">
        <f t="shared" si="12"/>
        <v>145.61620293781311</v>
      </c>
      <c r="E35" s="10">
        <f t="shared" si="13"/>
        <v>84.093796988638232</v>
      </c>
      <c r="F35" s="10">
        <f t="shared" si="14"/>
        <v>229.70999992645136</v>
      </c>
      <c r="G35" s="10">
        <v>33</v>
      </c>
      <c r="H35" s="10">
        <f t="shared" si="0"/>
        <v>1456.1620293781311</v>
      </c>
      <c r="I35" s="11">
        <v>30</v>
      </c>
      <c r="J35" s="10">
        <f t="shared" si="1"/>
        <v>145.61620293781311</v>
      </c>
      <c r="K35" s="11">
        <f t="shared" si="6"/>
        <v>84.093796988638232</v>
      </c>
    </row>
    <row r="36" spans="1:11">
      <c r="A36" s="10">
        <v>34</v>
      </c>
      <c r="B36" s="10">
        <f t="shared" si="11"/>
        <v>1617.9578104201457</v>
      </c>
      <c r="C36" s="11">
        <v>10</v>
      </c>
      <c r="D36" s="10">
        <f t="shared" si="12"/>
        <v>161.79578104201457</v>
      </c>
      <c r="E36" s="10">
        <f t="shared" si="13"/>
        <v>87.101037694058249</v>
      </c>
      <c r="F36" s="10">
        <f t="shared" si="14"/>
        <v>248.89681873607282</v>
      </c>
      <c r="G36" s="10">
        <v>34</v>
      </c>
      <c r="H36" s="10">
        <f t="shared" si="0"/>
        <v>1617.9578104201457</v>
      </c>
      <c r="I36" s="11">
        <v>30</v>
      </c>
      <c r="J36" s="10">
        <f t="shared" si="1"/>
        <v>161.79578104201457</v>
      </c>
      <c r="K36" s="11">
        <f t="shared" si="6"/>
        <v>87.101037694058249</v>
      </c>
    </row>
    <row r="37" spans="1:11">
      <c r="A37" s="10">
        <v>35</v>
      </c>
      <c r="B37" s="10">
        <f t="shared" si="11"/>
        <v>1797.7309004668286</v>
      </c>
      <c r="C37" s="11">
        <v>10</v>
      </c>
      <c r="D37" s="10">
        <f t="shared" si="12"/>
        <v>179.77309004668285</v>
      </c>
      <c r="E37" s="10">
        <f t="shared" si="13"/>
        <v>90.13047476842253</v>
      </c>
      <c r="F37" s="10">
        <f t="shared" si="14"/>
        <v>269.90356481510537</v>
      </c>
      <c r="G37" s="10">
        <v>35</v>
      </c>
      <c r="H37" s="10">
        <f t="shared" si="0"/>
        <v>1797.7309004668286</v>
      </c>
      <c r="I37" s="11">
        <v>30</v>
      </c>
      <c r="J37" s="10">
        <f t="shared" si="1"/>
        <v>179.77309004668285</v>
      </c>
      <c r="K37" s="11">
        <f t="shared" si="6"/>
        <v>90.13047476842253</v>
      </c>
    </row>
    <row r="38" spans="1:11">
      <c r="A38" s="10">
        <v>36</v>
      </c>
      <c r="B38" s="10">
        <f t="shared" si="11"/>
        <v>1997.4787782964763</v>
      </c>
      <c r="C38" s="11">
        <v>10</v>
      </c>
      <c r="D38" s="10">
        <f t="shared" si="12"/>
        <v>199.74787782964762</v>
      </c>
      <c r="E38" s="10">
        <f t="shared" si="13"/>
        <v>93.181630740194379</v>
      </c>
      <c r="F38" s="10">
        <f t="shared" si="14"/>
        <v>292.92950856984203</v>
      </c>
      <c r="G38" s="10">
        <v>36</v>
      </c>
      <c r="H38" s="10">
        <f t="shared" si="0"/>
        <v>1997.4787782964763</v>
      </c>
      <c r="I38" s="11">
        <v>30</v>
      </c>
      <c r="J38" s="10">
        <f t="shared" si="1"/>
        <v>199.74787782964765</v>
      </c>
      <c r="K38" s="11">
        <f t="shared" si="6"/>
        <v>93.181630740194379</v>
      </c>
    </row>
    <row r="39" spans="1:11">
      <c r="A39" s="10">
        <v>37</v>
      </c>
      <c r="B39" s="10">
        <f t="shared" si="11"/>
        <v>2219.4208647738624</v>
      </c>
      <c r="C39" s="11">
        <v>10</v>
      </c>
      <c r="D39" s="10">
        <f t="shared" si="12"/>
        <v>221.94208647738625</v>
      </c>
      <c r="E39" s="10">
        <f t="shared" si="13"/>
        <v>96.254051438707421</v>
      </c>
      <c r="F39" s="10">
        <f t="shared" si="14"/>
        <v>318.19613791609368</v>
      </c>
      <c r="G39" s="10">
        <v>37</v>
      </c>
      <c r="H39" s="10">
        <f t="shared" si="0"/>
        <v>2219.4208647738624</v>
      </c>
      <c r="I39" s="11">
        <v>30</v>
      </c>
      <c r="J39" s="10">
        <f t="shared" si="1"/>
        <v>221.94208647738625</v>
      </c>
      <c r="K39" s="11">
        <f t="shared" si="6"/>
        <v>96.254051438707421</v>
      </c>
    </row>
    <row r="40" spans="1:11">
      <c r="A40" s="10">
        <v>38</v>
      </c>
      <c r="B40" s="10">
        <f t="shared" si="11"/>
        <v>2466.0231830820694</v>
      </c>
      <c r="C40" s="11">
        <v>10</v>
      </c>
      <c r="D40" s="10">
        <f t="shared" si="12"/>
        <v>246.60231830820692</v>
      </c>
      <c r="E40" s="10">
        <f t="shared" si="13"/>
        <v>99.347304255538745</v>
      </c>
      <c r="F40" s="10">
        <f t="shared" si="14"/>
        <v>345.94962256374566</v>
      </c>
      <c r="G40" s="10">
        <v>38</v>
      </c>
      <c r="H40" s="10">
        <f t="shared" si="0"/>
        <v>2466.0231830820694</v>
      </c>
      <c r="I40" s="11">
        <v>30</v>
      </c>
      <c r="J40" s="10">
        <f t="shared" si="1"/>
        <v>246.60231830820692</v>
      </c>
      <c r="K40" s="11">
        <f t="shared" si="6"/>
        <v>99.347304255538745</v>
      </c>
    </row>
    <row r="41" spans="1:11">
      <c r="A41" s="10">
        <v>39</v>
      </c>
      <c r="B41" s="10">
        <f t="shared" si="11"/>
        <v>2740.0257589800772</v>
      </c>
      <c r="C41" s="11">
        <v>10</v>
      </c>
      <c r="D41" s="10">
        <f t="shared" si="12"/>
        <v>274.00257589800771</v>
      </c>
      <c r="E41" s="10">
        <f t="shared" si="13"/>
        <v>102.46097657813596</v>
      </c>
      <c r="F41" s="10">
        <f t="shared" si="14"/>
        <v>376.46355247614366</v>
      </c>
      <c r="G41" s="10">
        <v>39</v>
      </c>
      <c r="H41" s="10">
        <f t="shared" si="0"/>
        <v>2740.0257589800772</v>
      </c>
      <c r="I41" s="11">
        <v>30</v>
      </c>
      <c r="J41" s="10">
        <f t="shared" si="1"/>
        <v>274.00257589800771</v>
      </c>
      <c r="K41" s="11">
        <f t="shared" si="6"/>
        <v>102.46097657813596</v>
      </c>
    </row>
    <row r="42" spans="1:11">
      <c r="A42" s="10">
        <v>40</v>
      </c>
      <c r="B42" s="10">
        <f t="shared" si="11"/>
        <v>3044.4730655334188</v>
      </c>
      <c r="C42" s="11">
        <v>10</v>
      </c>
      <c r="D42" s="10">
        <f t="shared" si="12"/>
        <v>304.44730655334189</v>
      </c>
      <c r="E42" s="10">
        <f t="shared" si="13"/>
        <v>105.59467437463482</v>
      </c>
      <c r="F42" s="10">
        <f t="shared" si="14"/>
        <v>410.04198092797674</v>
      </c>
      <c r="G42" s="10">
        <v>40</v>
      </c>
      <c r="H42" s="10">
        <f t="shared" si="0"/>
        <v>3044.4730655334188</v>
      </c>
      <c r="I42" s="11">
        <v>30</v>
      </c>
      <c r="J42" s="10">
        <f t="shared" si="1"/>
        <v>304.44730655334195</v>
      </c>
      <c r="K42" s="11">
        <f t="shared" si="6"/>
        <v>105.59467437463482</v>
      </c>
    </row>
    <row r="43" spans="1:11">
      <c r="A43" s="10">
        <v>41</v>
      </c>
      <c r="B43" s="10">
        <f t="shared" si="11"/>
        <v>3382.7478505926874</v>
      </c>
      <c r="C43" s="11">
        <v>10</v>
      </c>
      <c r="D43" s="10">
        <f t="shared" si="12"/>
        <v>338.27478505926877</v>
      </c>
      <c r="E43" s="10">
        <f t="shared" si="13"/>
        <v>108.748020911845</v>
      </c>
      <c r="F43" s="10">
        <f t="shared" si="14"/>
        <v>447.02280597111377</v>
      </c>
      <c r="G43" s="10">
        <v>41</v>
      </c>
      <c r="H43" s="10">
        <f t="shared" si="0"/>
        <v>3382.7478505926874</v>
      </c>
      <c r="I43" s="11">
        <v>30</v>
      </c>
      <c r="J43" s="10">
        <f t="shared" si="1"/>
        <v>338.27478505926877</v>
      </c>
      <c r="K43" s="11">
        <f t="shared" si="6"/>
        <v>108.748020911845</v>
      </c>
    </row>
    <row r="44" spans="1:11">
      <c r="A44" s="10">
        <v>42</v>
      </c>
      <c r="B44" s="10">
        <f t="shared" si="11"/>
        <v>3758.6087228807637</v>
      </c>
      <c r="C44" s="11">
        <v>10</v>
      </c>
      <c r="D44" s="10">
        <f t="shared" si="12"/>
        <v>375.86087228807639</v>
      </c>
      <c r="E44" s="10">
        <f t="shared" si="13"/>
        <v>111.92065559091688</v>
      </c>
      <c r="F44" s="10">
        <f t="shared" si="14"/>
        <v>487.7815278789933</v>
      </c>
      <c r="G44" s="10">
        <v>42</v>
      </c>
      <c r="H44" s="10">
        <f t="shared" si="0"/>
        <v>3758.6087228807637</v>
      </c>
      <c r="I44" s="11">
        <v>30</v>
      </c>
      <c r="J44" s="10">
        <f t="shared" si="1"/>
        <v>375.86087228807639</v>
      </c>
      <c r="K44" s="11">
        <f t="shared" si="6"/>
        <v>111.92065559091688</v>
      </c>
    </row>
    <row r="45" spans="1:11">
      <c r="A45" s="10">
        <v>43</v>
      </c>
      <c r="B45" s="10">
        <f t="shared" si="11"/>
        <v>4176.2319143119594</v>
      </c>
      <c r="C45" s="11">
        <v>10</v>
      </c>
      <c r="D45" s="10">
        <f t="shared" si="12"/>
        <v>417.62319143119595</v>
      </c>
      <c r="E45" s="10">
        <f t="shared" si="13"/>
        <v>115.11223288733366</v>
      </c>
      <c r="F45" s="10">
        <f t="shared" si="14"/>
        <v>532.73542431852957</v>
      </c>
      <c r="G45" s="10">
        <v>43</v>
      </c>
      <c r="H45" s="10">
        <f t="shared" si="0"/>
        <v>4176.2319143119594</v>
      </c>
      <c r="I45" s="11">
        <v>30</v>
      </c>
      <c r="J45" s="10">
        <f t="shared" si="1"/>
        <v>417.62319143119589</v>
      </c>
      <c r="K45" s="11">
        <f t="shared" si="6"/>
        <v>115.11223288733366</v>
      </c>
    </row>
    <row r="46" spans="1:11">
      <c r="A46" s="10">
        <v>44</v>
      </c>
      <c r="B46" s="10">
        <f t="shared" si="11"/>
        <v>4640.2576825688438</v>
      </c>
      <c r="C46" s="11">
        <v>10</v>
      </c>
      <c r="D46" s="10">
        <f t="shared" si="12"/>
        <v>464.02576825688436</v>
      </c>
      <c r="E46" s="10">
        <f t="shared" si="13"/>
        <v>118.32242138366135</v>
      </c>
      <c r="F46" s="10">
        <f t="shared" si="14"/>
        <v>582.34818964054568</v>
      </c>
      <c r="G46" s="10">
        <v>44</v>
      </c>
      <c r="H46" s="10">
        <f t="shared" si="0"/>
        <v>4640.2576825688438</v>
      </c>
      <c r="I46" s="11">
        <v>30</v>
      </c>
      <c r="J46" s="10">
        <f t="shared" si="1"/>
        <v>464.02576825688436</v>
      </c>
      <c r="K46" s="11">
        <f t="shared" si="6"/>
        <v>118.32242138366135</v>
      </c>
    </row>
    <row r="47" spans="1:11">
      <c r="A47" s="10">
        <v>45</v>
      </c>
      <c r="B47" s="10">
        <f t="shared" si="11"/>
        <v>5155.8418695209375</v>
      </c>
      <c r="C47" s="11">
        <v>10</v>
      </c>
      <c r="D47" s="10">
        <f t="shared" si="12"/>
        <v>515.58418695209377</v>
      </c>
      <c r="E47" s="10">
        <f t="shared" si="13"/>
        <v>121.55090288501074</v>
      </c>
      <c r="F47" s="10">
        <f t="shared" si="14"/>
        <v>637.13508983710449</v>
      </c>
      <c r="G47" s="10">
        <v>45</v>
      </c>
      <c r="H47" s="10">
        <f t="shared" si="0"/>
        <v>5155.8418695209375</v>
      </c>
      <c r="I47" s="11">
        <v>30</v>
      </c>
      <c r="J47" s="10">
        <f t="shared" si="1"/>
        <v>515.58418695209377</v>
      </c>
      <c r="K47" s="11">
        <f t="shared" si="6"/>
        <v>121.55090288501074</v>
      </c>
    </row>
    <row r="48" spans="1:11">
      <c r="A48" s="10">
        <v>46</v>
      </c>
      <c r="B48" s="10">
        <f t="shared" si="11"/>
        <v>5728.7131883565971</v>
      </c>
      <c r="C48" s="11">
        <v>10</v>
      </c>
      <c r="D48" s="10">
        <f t="shared" si="12"/>
        <v>572.87131883565974</v>
      </c>
      <c r="E48" s="10">
        <f t="shared" si="13"/>
        <v>124.79737160845009</v>
      </c>
      <c r="F48" s="10">
        <f t="shared" si="14"/>
        <v>697.66869044410987</v>
      </c>
      <c r="G48" s="10">
        <v>46</v>
      </c>
      <c r="H48" s="10">
        <f t="shared" si="0"/>
        <v>5728.7131883565971</v>
      </c>
      <c r="I48" s="11">
        <v>30</v>
      </c>
      <c r="J48" s="10">
        <f t="shared" si="1"/>
        <v>572.87131883565974</v>
      </c>
      <c r="K48" s="11">
        <f t="shared" si="6"/>
        <v>124.79737160845009</v>
      </c>
    </row>
    <row r="49" spans="1:11">
      <c r="A49" s="10">
        <v>47</v>
      </c>
      <c r="B49" s="10">
        <f t="shared" si="11"/>
        <v>6365.236875951774</v>
      </c>
      <c r="C49" s="11">
        <v>10</v>
      </c>
      <c r="D49" s="10">
        <f t="shared" si="12"/>
        <v>636.52368759517742</v>
      </c>
      <c r="E49" s="10">
        <f t="shared" si="13"/>
        <v>128.06153343870662</v>
      </c>
      <c r="F49" s="10">
        <f t="shared" si="14"/>
        <v>764.58522103388407</v>
      </c>
      <c r="G49" s="10">
        <v>47</v>
      </c>
      <c r="H49" s="10">
        <f t="shared" si="0"/>
        <v>6365.236875951774</v>
      </c>
      <c r="I49" s="11">
        <v>30</v>
      </c>
      <c r="J49" s="10">
        <f t="shared" si="1"/>
        <v>636.52368759517742</v>
      </c>
      <c r="K49" s="11">
        <f t="shared" si="6"/>
        <v>128.06153343870662</v>
      </c>
    </row>
    <row r="50" spans="1:11">
      <c r="A50" s="10">
        <v>48</v>
      </c>
      <c r="B50" s="10">
        <f t="shared" si="11"/>
        <v>7072.4854177241932</v>
      </c>
      <c r="C50" s="11">
        <v>10</v>
      </c>
      <c r="D50" s="10">
        <f t="shared" si="12"/>
        <v>707.24854177241934</v>
      </c>
      <c r="E50" s="10">
        <f t="shared" si="13"/>
        <v>131.34310524343931</v>
      </c>
      <c r="F50" s="10">
        <f t="shared" si="14"/>
        <v>838.5916470158586</v>
      </c>
      <c r="G50" s="10">
        <v>48</v>
      </c>
      <c r="H50" s="10">
        <f t="shared" si="0"/>
        <v>7072.4854177241932</v>
      </c>
      <c r="I50" s="11">
        <v>30</v>
      </c>
      <c r="J50" s="10">
        <f t="shared" si="1"/>
        <v>707.24854177241923</v>
      </c>
      <c r="K50" s="11">
        <f t="shared" si="6"/>
        <v>131.34310524343931</v>
      </c>
    </row>
    <row r="51" spans="1:11">
      <c r="A51" s="10">
        <v>49</v>
      </c>
      <c r="B51" s="10">
        <f t="shared" si="11"/>
        <v>7858.3171308046585</v>
      </c>
      <c r="C51" s="11">
        <v>10</v>
      </c>
      <c r="D51" s="10">
        <f t="shared" si="12"/>
        <v>785.83171308046587</v>
      </c>
      <c r="E51" s="10">
        <f t="shared" si="13"/>
        <v>134.64181424216488</v>
      </c>
      <c r="F51" s="10">
        <f t="shared" si="14"/>
        <v>920.47352732263073</v>
      </c>
      <c r="G51" s="10">
        <v>49</v>
      </c>
      <c r="H51" s="10">
        <f t="shared" si="0"/>
        <v>7858.3171308046585</v>
      </c>
      <c r="I51" s="11">
        <v>30</v>
      </c>
      <c r="J51" s="10">
        <f t="shared" si="1"/>
        <v>785.83171308046587</v>
      </c>
      <c r="K51" s="11">
        <f t="shared" si="6"/>
        <v>134.64181424216488</v>
      </c>
    </row>
    <row r="52" spans="1:11">
      <c r="A52" s="10">
        <v>50</v>
      </c>
      <c r="B52" s="10">
        <f t="shared" si="11"/>
        <v>8731.4634786718434</v>
      </c>
      <c r="C52" s="11">
        <v>10</v>
      </c>
      <c r="D52" s="10">
        <f t="shared" si="12"/>
        <v>873.14634786718432</v>
      </c>
      <c r="E52" s="10">
        <f t="shared" si="13"/>
        <v>137.95739742362466</v>
      </c>
      <c r="F52" s="10">
        <f t="shared" si="14"/>
        <v>1011.103745290809</v>
      </c>
      <c r="G52" s="10">
        <v>50</v>
      </c>
      <c r="H52" s="10">
        <f t="shared" si="0"/>
        <v>8731.4634786718434</v>
      </c>
      <c r="I52" s="11">
        <v>30</v>
      </c>
      <c r="J52" s="10">
        <f t="shared" si="1"/>
        <v>873.14634786718432</v>
      </c>
      <c r="K52" s="11">
        <f t="shared" si="6"/>
        <v>137.95739742362466</v>
      </c>
    </row>
    <row r="53" spans="1:11">
      <c r="A53" s="10">
        <v>51</v>
      </c>
      <c r="B53" s="10">
        <f t="shared" si="11"/>
        <v>9701.6260874131585</v>
      </c>
      <c r="C53" s="11">
        <v>10</v>
      </c>
      <c r="D53" s="10">
        <f t="shared" si="12"/>
        <v>970.16260874131592</v>
      </c>
      <c r="E53" s="10">
        <f t="shared" si="13"/>
        <v>141.28960100697316</v>
      </c>
      <c r="F53" s="10">
        <f t="shared" si="14"/>
        <v>1111.4522097482891</v>
      </c>
      <c r="G53" s="10">
        <v>51</v>
      </c>
      <c r="H53" s="10">
        <f t="shared" si="0"/>
        <v>9701.6260874131585</v>
      </c>
      <c r="I53" s="11">
        <v>30</v>
      </c>
      <c r="J53" s="10">
        <f t="shared" si="1"/>
        <v>970.16260874131592</v>
      </c>
      <c r="K53" s="11">
        <f t="shared" si="6"/>
        <v>141.28960100697316</v>
      </c>
    </row>
    <row r="54" spans="1:11">
      <c r="A54" s="10">
        <v>52</v>
      </c>
      <c r="B54" s="10">
        <f t="shared" si="11"/>
        <v>10779.584541570175</v>
      </c>
      <c r="C54" s="11">
        <v>10</v>
      </c>
      <c r="D54" s="10">
        <f t="shared" si="12"/>
        <v>1077.9584541570175</v>
      </c>
      <c r="E54" s="10">
        <f t="shared" si="13"/>
        <v>144.63817994269789</v>
      </c>
      <c r="F54" s="10">
        <f t="shared" si="14"/>
        <v>1222.5966340997154</v>
      </c>
      <c r="G54" s="10">
        <v>52</v>
      </c>
      <c r="H54" s="10">
        <f t="shared" si="0"/>
        <v>10779.584541570175</v>
      </c>
      <c r="I54" s="11">
        <v>30</v>
      </c>
      <c r="J54" s="10">
        <f t="shared" si="1"/>
        <v>1077.9584541570175</v>
      </c>
      <c r="K54" s="11">
        <f t="shared" si="6"/>
        <v>144.63817994269789</v>
      </c>
    </row>
    <row r="55" spans="1:11">
      <c r="A55" s="10">
        <v>53</v>
      </c>
      <c r="B55" s="10">
        <f t="shared" si="11"/>
        <v>11977.316157300194</v>
      </c>
      <c r="C55" s="11">
        <v>10</v>
      </c>
      <c r="D55" s="10">
        <f t="shared" si="12"/>
        <v>1197.7316157300195</v>
      </c>
      <c r="E55" s="10">
        <f t="shared" si="13"/>
        <v>148.00289744962856</v>
      </c>
      <c r="F55" s="10">
        <f t="shared" si="14"/>
        <v>1345.734513179648</v>
      </c>
      <c r="G55" s="10">
        <v>53</v>
      </c>
      <c r="H55" s="10">
        <f t="shared" si="0"/>
        <v>11977.316157300194</v>
      </c>
      <c r="I55" s="11">
        <v>30</v>
      </c>
      <c r="J55" s="10">
        <f t="shared" si="1"/>
        <v>1197.7316157300195</v>
      </c>
      <c r="K55" s="11">
        <f t="shared" si="6"/>
        <v>148.00289744962856</v>
      </c>
    </row>
    <row r="56" spans="1:11">
      <c r="A56" s="10">
        <v>54</v>
      </c>
      <c r="B56" s="10">
        <f t="shared" si="11"/>
        <v>13308.129063666884</v>
      </c>
      <c r="C56" s="11">
        <v>10</v>
      </c>
      <c r="D56" s="10">
        <f t="shared" si="12"/>
        <v>1330.8129063666884</v>
      </c>
      <c r="E56" s="10">
        <f t="shared" si="13"/>
        <v>151.38352458479494</v>
      </c>
      <c r="F56" s="10">
        <f t="shared" si="14"/>
        <v>1482.1964309514833</v>
      </c>
      <c r="G56" s="10">
        <v>54</v>
      </c>
      <c r="H56" s="10">
        <f t="shared" si="0"/>
        <v>13308.129063666884</v>
      </c>
      <c r="I56" s="11">
        <v>30</v>
      </c>
      <c r="J56" s="10">
        <f t="shared" si="1"/>
        <v>1330.8129063666884</v>
      </c>
      <c r="K56" s="11">
        <f t="shared" si="6"/>
        <v>151.38352458479494</v>
      </c>
    </row>
    <row r="57" spans="1:11">
      <c r="A57" s="10">
        <v>55</v>
      </c>
      <c r="B57" s="10">
        <f t="shared" si="11"/>
        <v>14786.810070740983</v>
      </c>
      <c r="C57" s="11">
        <v>10</v>
      </c>
      <c r="D57" s="10">
        <f t="shared" si="12"/>
        <v>1478.6810070740983</v>
      </c>
      <c r="E57" s="10">
        <f t="shared" si="13"/>
        <v>154.77983984323259</v>
      </c>
      <c r="F57" s="10">
        <f t="shared" si="14"/>
        <v>1633.4608469173309</v>
      </c>
      <c r="G57" s="10">
        <v>55</v>
      </c>
      <c r="H57" s="10">
        <f t="shared" si="0"/>
        <v>14786.810070740983</v>
      </c>
      <c r="I57" s="11">
        <v>30</v>
      </c>
      <c r="J57" s="10">
        <f t="shared" si="1"/>
        <v>1478.6810070740983</v>
      </c>
      <c r="K57" s="11">
        <f t="shared" si="6"/>
        <v>154.77983984323259</v>
      </c>
    </row>
    <row r="58" spans="1:11">
      <c r="A58" s="10">
        <v>56</v>
      </c>
      <c r="B58" s="10">
        <f t="shared" si="11"/>
        <v>16429.788967489982</v>
      </c>
      <c r="C58" s="11">
        <v>10</v>
      </c>
      <c r="D58" s="10">
        <f t="shared" si="12"/>
        <v>1642.9788967489981</v>
      </c>
      <c r="E58" s="10">
        <f t="shared" si="13"/>
        <v>158.19162878514669</v>
      </c>
      <c r="F58" s="10">
        <f t="shared" si="14"/>
        <v>1801.1705255341449</v>
      </c>
      <c r="G58" s="10">
        <v>56</v>
      </c>
      <c r="H58" s="10">
        <f t="shared" si="0"/>
        <v>16429.788967489982</v>
      </c>
      <c r="I58" s="11">
        <v>30</v>
      </c>
      <c r="J58" s="10">
        <f t="shared" si="1"/>
        <v>1642.9788967489981</v>
      </c>
      <c r="K58" s="11">
        <f t="shared" si="6"/>
        <v>158.19162878514669</v>
      </c>
    </row>
    <row r="59" spans="1:11">
      <c r="A59" s="10">
        <v>57</v>
      </c>
      <c r="B59" s="10">
        <f t="shared" si="11"/>
        <v>18255.321074988868</v>
      </c>
      <c r="C59" s="11">
        <v>10</v>
      </c>
      <c r="D59" s="10">
        <f t="shared" si="12"/>
        <v>1825.5321074988869</v>
      </c>
      <c r="E59" s="10">
        <f t="shared" si="13"/>
        <v>161.61868368810491</v>
      </c>
      <c r="F59" s="10">
        <f t="shared" si="14"/>
        <v>1987.1507911869919</v>
      </c>
      <c r="G59" s="10">
        <v>57</v>
      </c>
      <c r="H59" s="10">
        <f t="shared" si="0"/>
        <v>18255.321074988868</v>
      </c>
      <c r="I59" s="11">
        <v>30</v>
      </c>
      <c r="J59" s="10">
        <f t="shared" si="1"/>
        <v>1825.5321074988869</v>
      </c>
      <c r="K59" s="11">
        <f t="shared" si="6"/>
        <v>161.61868368810491</v>
      </c>
    </row>
    <row r="60" spans="1:11">
      <c r="A60" s="10">
        <v>58</v>
      </c>
      <c r="B60" s="10">
        <f t="shared" si="11"/>
        <v>20283.690083320966</v>
      </c>
      <c r="C60" s="11">
        <v>10</v>
      </c>
      <c r="D60" s="10">
        <f t="shared" si="12"/>
        <v>2028.3690083320964</v>
      </c>
      <c r="E60" s="10">
        <f t="shared" si="13"/>
        <v>165.0608032221698</v>
      </c>
      <c r="F60" s="10">
        <f t="shared" si="14"/>
        <v>2193.4298115542661</v>
      </c>
      <c r="G60" s="10">
        <v>58</v>
      </c>
      <c r="H60" s="10">
        <f t="shared" si="0"/>
        <v>20283.690083320966</v>
      </c>
      <c r="I60" s="11">
        <v>30</v>
      </c>
      <c r="J60" s="10">
        <f t="shared" si="1"/>
        <v>2028.3690083320962</v>
      </c>
      <c r="K60" s="11">
        <f t="shared" si="6"/>
        <v>165.0608032221698</v>
      </c>
    </row>
    <row r="61" spans="1:11">
      <c r="A61" s="10">
        <v>59</v>
      </c>
      <c r="B61" s="10">
        <f t="shared" si="11"/>
        <v>22537.433425912186</v>
      </c>
      <c r="C61" s="11">
        <v>10</v>
      </c>
      <c r="D61" s="10">
        <f t="shared" si="12"/>
        <v>2253.7433425912186</v>
      </c>
      <c r="E61" s="10">
        <f t="shared" si="13"/>
        <v>168.51779214608615</v>
      </c>
      <c r="F61" s="10">
        <f t="shared" si="14"/>
        <v>2422.2611347373049</v>
      </c>
      <c r="G61" s="10">
        <v>59</v>
      </c>
      <c r="H61" s="10">
        <f t="shared" si="0"/>
        <v>22537.433425912186</v>
      </c>
      <c r="I61" s="11">
        <v>30</v>
      </c>
      <c r="J61" s="10">
        <f t="shared" si="1"/>
        <v>2253.7433425912186</v>
      </c>
      <c r="K61" s="11">
        <f t="shared" si="6"/>
        <v>168.51779214608615</v>
      </c>
    </row>
    <row r="62" spans="1:11">
      <c r="A62" s="10">
        <v>60</v>
      </c>
      <c r="B62" s="10">
        <f t="shared" si="11"/>
        <v>25041.592695457985</v>
      </c>
      <c r="C62" s="11">
        <v>10</v>
      </c>
      <c r="D62" s="10">
        <f t="shared" si="12"/>
        <v>2504.1592695457985</v>
      </c>
      <c r="E62" s="10">
        <f t="shared" si="13"/>
        <v>171.98946102282443</v>
      </c>
      <c r="F62" s="10">
        <f t="shared" si="14"/>
        <v>2676.1487305686228</v>
      </c>
      <c r="G62" s="10">
        <v>60</v>
      </c>
      <c r="H62" s="10">
        <f t="shared" si="0"/>
        <v>25041.592695457985</v>
      </c>
      <c r="I62" s="11">
        <v>30</v>
      </c>
      <c r="J62" s="10">
        <f t="shared" si="1"/>
        <v>2504.1592695457985</v>
      </c>
      <c r="K62" s="11">
        <f t="shared" si="6"/>
        <v>171.98946102282443</v>
      </c>
    </row>
    <row r="63" spans="1:11">
      <c r="A63" s="10">
        <v>61</v>
      </c>
      <c r="B63" s="10">
        <f t="shared" si="11"/>
        <v>27823.991883842205</v>
      </c>
      <c r="C63" s="11">
        <v>10</v>
      </c>
      <c r="D63" s="10">
        <f t="shared" si="12"/>
        <v>2782.3991883842205</v>
      </c>
      <c r="E63" s="10">
        <f t="shared" si="13"/>
        <v>175.47562595294571</v>
      </c>
      <c r="F63" s="10">
        <f t="shared" si="14"/>
        <v>2957.8748143371663</v>
      </c>
      <c r="G63" s="10">
        <v>61</v>
      </c>
      <c r="H63" s="10">
        <f t="shared" si="0"/>
        <v>27823.991883842205</v>
      </c>
      <c r="I63" s="11">
        <v>30</v>
      </c>
      <c r="J63" s="10">
        <f t="shared" si="1"/>
        <v>2782.3991883842205</v>
      </c>
      <c r="K63" s="11">
        <f t="shared" si="6"/>
        <v>175.47562595294571</v>
      </c>
    </row>
    <row r="64" spans="1:11">
      <c r="A64" s="10">
        <v>62</v>
      </c>
      <c r="B64" s="10">
        <f t="shared" si="11"/>
        <v>30915.546537602451</v>
      </c>
      <c r="C64" s="11">
        <v>10</v>
      </c>
      <c r="D64" s="10">
        <f t="shared" si="12"/>
        <v>3091.5546537602449</v>
      </c>
      <c r="E64" s="10">
        <f t="shared" si="13"/>
        <v>178.97610832439443</v>
      </c>
      <c r="F64" s="10">
        <f t="shared" si="14"/>
        <v>3270.5307620846393</v>
      </c>
      <c r="G64" s="10">
        <v>62</v>
      </c>
      <c r="H64" s="10">
        <f t="shared" si="0"/>
        <v>30915.546537602451</v>
      </c>
      <c r="I64" s="11">
        <v>30</v>
      </c>
      <c r="J64" s="10">
        <f t="shared" si="1"/>
        <v>3091.5546537602449</v>
      </c>
      <c r="K64" s="11">
        <f t="shared" si="6"/>
        <v>178.97610832439443</v>
      </c>
    </row>
    <row r="65" spans="1:11">
      <c r="A65" s="10">
        <v>63</v>
      </c>
      <c r="B65" s="10">
        <f t="shared" si="11"/>
        <v>34350.607264002727</v>
      </c>
      <c r="C65" s="11">
        <v>10</v>
      </c>
      <c r="D65" s="10">
        <f t="shared" si="12"/>
        <v>3435.0607264002724</v>
      </c>
      <c r="E65" s="10">
        <f t="shared" si="13"/>
        <v>182.49073457745925</v>
      </c>
      <c r="F65" s="10">
        <f t="shared" si="14"/>
        <v>3617.5514609777315</v>
      </c>
      <c r="G65" s="10">
        <v>63</v>
      </c>
      <c r="H65" s="10">
        <f t="shared" si="0"/>
        <v>34350.607264002727</v>
      </c>
      <c r="I65" s="11">
        <v>30</v>
      </c>
      <c r="J65" s="10">
        <f t="shared" si="1"/>
        <v>3435.0607264002724</v>
      </c>
      <c r="K65" s="11">
        <f t="shared" si="6"/>
        <v>182.49073457745925</v>
      </c>
    </row>
    <row r="66" spans="1:11">
      <c r="A66" s="10">
        <v>64</v>
      </c>
      <c r="B66" s="10">
        <f t="shared" si="11"/>
        <v>38167.341404447478</v>
      </c>
      <c r="C66" s="11">
        <v>10</v>
      </c>
      <c r="D66" s="10">
        <f t="shared" si="12"/>
        <v>3816.7341404447475</v>
      </c>
      <c r="E66" s="10">
        <f t="shared" si="13"/>
        <v>186.01933598375612</v>
      </c>
      <c r="F66" s="10">
        <f t="shared" si="14"/>
        <v>4002.7534764285037</v>
      </c>
      <c r="G66" s="10">
        <v>64</v>
      </c>
      <c r="H66" s="10">
        <f t="shared" si="0"/>
        <v>38167.341404447478</v>
      </c>
      <c r="I66" s="11">
        <v>30</v>
      </c>
      <c r="J66" s="10">
        <f t="shared" si="1"/>
        <v>3816.7341404447475</v>
      </c>
      <c r="K66" s="11">
        <f t="shared" si="6"/>
        <v>186.01933598375612</v>
      </c>
    </row>
    <row r="67" spans="1:11">
      <c r="A67" s="10">
        <v>65</v>
      </c>
      <c r="B67" s="10">
        <f t="shared" si="11"/>
        <v>42408.157116052753</v>
      </c>
      <c r="C67" s="11">
        <v>10</v>
      </c>
      <c r="D67" s="10">
        <f t="shared" si="12"/>
        <v>4240.8157116052753</v>
      </c>
      <c r="E67" s="10">
        <f t="shared" si="13"/>
        <v>189.56174843818891</v>
      </c>
      <c r="F67" s="10">
        <f t="shared" si="14"/>
        <v>4430.3774600434645</v>
      </c>
      <c r="G67" s="10">
        <v>65</v>
      </c>
      <c r="H67" s="10">
        <f t="shared" si="0"/>
        <v>42408.157116052753</v>
      </c>
      <c r="I67" s="11">
        <v>30</v>
      </c>
      <c r="J67" s="10">
        <f t="shared" si="1"/>
        <v>4240.8157116052753</v>
      </c>
      <c r="K67" s="11">
        <f t="shared" si="6"/>
        <v>189.56174843818891</v>
      </c>
    </row>
    <row r="68" spans="1:11">
      <c r="A68" s="10">
        <v>66</v>
      </c>
      <c r="B68" s="10">
        <f t="shared" si="11"/>
        <v>47120.174573391952</v>
      </c>
      <c r="C68" s="11">
        <v>10</v>
      </c>
      <c r="D68" s="10">
        <f t="shared" si="12"/>
        <v>4712.0174573391951</v>
      </c>
      <c r="E68" s="10">
        <f t="shared" si="13"/>
        <v>193.11781226293868</v>
      </c>
      <c r="F68" s="10">
        <f t="shared" si="14"/>
        <v>4905.135269602134</v>
      </c>
      <c r="G68" s="10">
        <v>66</v>
      </c>
      <c r="H68" s="10">
        <f t="shared" ref="H68:H102" si="15">B68</f>
        <v>47120.174573391952</v>
      </c>
      <c r="I68" s="11">
        <v>30</v>
      </c>
      <c r="J68" s="10">
        <f t="shared" ref="J68:J102" si="16">F68-(K68)</f>
        <v>4712.0174573391951</v>
      </c>
      <c r="K68" s="11">
        <f t="shared" si="6"/>
        <v>193.11781226293868</v>
      </c>
    </row>
    <row r="69" spans="1:11">
      <c r="A69" s="10">
        <v>67</v>
      </c>
      <c r="B69" s="10">
        <f t="shared" si="11"/>
        <v>52355.749525991057</v>
      </c>
      <c r="C69" s="11">
        <v>10</v>
      </c>
      <c r="D69" s="10">
        <f t="shared" si="12"/>
        <v>5235.5749525991059</v>
      </c>
      <c r="E69" s="10">
        <f t="shared" si="13"/>
        <v>196.68737202261232</v>
      </c>
      <c r="F69" s="10">
        <f t="shared" si="14"/>
        <v>5432.2623246217181</v>
      </c>
      <c r="G69" s="10">
        <v>67</v>
      </c>
      <c r="H69" s="10">
        <f t="shared" si="15"/>
        <v>52355.749525991057</v>
      </c>
      <c r="I69" s="11">
        <v>30</v>
      </c>
      <c r="J69" s="10">
        <f t="shared" si="16"/>
        <v>5235.5749525991059</v>
      </c>
      <c r="K69" s="11">
        <f t="shared" ref="K69:K102" si="17">5+G69^1.25</f>
        <v>196.68737202261232</v>
      </c>
    </row>
    <row r="70" spans="1:11">
      <c r="A70" s="10">
        <v>68</v>
      </c>
      <c r="B70" s="10">
        <f t="shared" si="11"/>
        <v>58173.055028878953</v>
      </c>
      <c r="C70" s="11">
        <v>10</v>
      </c>
      <c r="D70" s="10">
        <f t="shared" si="12"/>
        <v>5817.3055028878953</v>
      </c>
      <c r="E70" s="10">
        <f t="shared" si="13"/>
        <v>200.27027634976128</v>
      </c>
      <c r="F70" s="10">
        <f t="shared" si="14"/>
        <v>6017.5757792376562</v>
      </c>
      <c r="G70" s="10">
        <v>68</v>
      </c>
      <c r="H70" s="10">
        <f t="shared" si="15"/>
        <v>58173.055028878953</v>
      </c>
      <c r="I70" s="11">
        <v>30</v>
      </c>
      <c r="J70" s="10">
        <f t="shared" si="16"/>
        <v>5817.3055028878953</v>
      </c>
      <c r="K70" s="11">
        <f t="shared" si="17"/>
        <v>200.27027634976128</v>
      </c>
    </row>
    <row r="71" spans="1:11">
      <c r="A71" s="10">
        <v>69</v>
      </c>
      <c r="B71" s="10">
        <f t="shared" si="11"/>
        <v>64636.727809865508</v>
      </c>
      <c r="C71" s="11">
        <v>10</v>
      </c>
      <c r="D71" s="10">
        <f t="shared" si="12"/>
        <v>6463.6727809865506</v>
      </c>
      <c r="E71" s="10">
        <f t="shared" si="13"/>
        <v>203.86637778003853</v>
      </c>
      <c r="F71" s="10">
        <f t="shared" si="14"/>
        <v>6667.539158766589</v>
      </c>
      <c r="G71" s="10">
        <v>69</v>
      </c>
      <c r="H71" s="10">
        <f t="shared" si="15"/>
        <v>64636.727809865508</v>
      </c>
      <c r="I71" s="11">
        <v>30</v>
      </c>
      <c r="J71" s="10">
        <f t="shared" si="16"/>
        <v>6463.6727809865506</v>
      </c>
      <c r="K71" s="11">
        <f t="shared" si="17"/>
        <v>203.86637778003853</v>
      </c>
    </row>
    <row r="72" spans="1:11">
      <c r="A72" s="10">
        <v>70</v>
      </c>
      <c r="B72" s="10">
        <f t="shared" si="11"/>
        <v>71818.586455406126</v>
      </c>
      <c r="C72" s="11">
        <v>10</v>
      </c>
      <c r="D72" s="10">
        <f t="shared" si="12"/>
        <v>7181.8586455406121</v>
      </c>
      <c r="E72" s="10">
        <f t="shared" si="13"/>
        <v>207.47553259633551</v>
      </c>
      <c r="F72" s="10">
        <f t="shared" si="14"/>
        <v>7389.3341781369472</v>
      </c>
      <c r="G72" s="10">
        <v>70</v>
      </c>
      <c r="H72" s="10">
        <f t="shared" si="15"/>
        <v>71818.586455406126</v>
      </c>
      <c r="I72" s="11">
        <v>30</v>
      </c>
      <c r="J72" s="10">
        <f t="shared" si="16"/>
        <v>7181.8586455406121</v>
      </c>
      <c r="K72" s="11">
        <f t="shared" si="17"/>
        <v>207.47553259633551</v>
      </c>
    </row>
    <row r="73" spans="1:11">
      <c r="A73" s="10">
        <v>71</v>
      </c>
      <c r="B73" s="10">
        <f t="shared" si="11"/>
        <v>79798.429394895691</v>
      </c>
      <c r="C73" s="11">
        <v>10</v>
      </c>
      <c r="D73" s="10">
        <f t="shared" si="12"/>
        <v>7979.8429394895693</v>
      </c>
      <c r="E73" s="10">
        <f t="shared" si="13"/>
        <v>211.09760068128404</v>
      </c>
      <c r="F73" s="10">
        <f t="shared" si="14"/>
        <v>8190.9405401708536</v>
      </c>
      <c r="G73" s="10">
        <v>71</v>
      </c>
      <c r="H73" s="10">
        <f t="shared" si="15"/>
        <v>79798.429394895691</v>
      </c>
      <c r="I73" s="11">
        <v>30</v>
      </c>
      <c r="J73" s="10">
        <f t="shared" si="16"/>
        <v>7979.8429394895693</v>
      </c>
      <c r="K73" s="11">
        <f t="shared" si="17"/>
        <v>211.09760068128404</v>
      </c>
    </row>
    <row r="74" spans="1:11">
      <c r="A74" s="10">
        <v>72</v>
      </c>
      <c r="B74" s="10">
        <f t="shared" si="11"/>
        <v>88664.921549884093</v>
      </c>
      <c r="C74" s="11">
        <v>10</v>
      </c>
      <c r="D74" s="10">
        <f t="shared" si="12"/>
        <v>8866.4921549884093</v>
      </c>
      <c r="E74" s="10">
        <f t="shared" si="13"/>
        <v>214.73244537756378</v>
      </c>
      <c r="F74" s="10">
        <f t="shared" si="14"/>
        <v>9081.2246003659729</v>
      </c>
      <c r="G74" s="10">
        <v>72</v>
      </c>
      <c r="H74" s="10">
        <f t="shared" si="15"/>
        <v>88664.921549884093</v>
      </c>
      <c r="I74" s="11">
        <v>30</v>
      </c>
      <c r="J74" s="10">
        <f t="shared" si="16"/>
        <v>8866.4921549884093</v>
      </c>
      <c r="K74" s="11">
        <f t="shared" si="17"/>
        <v>214.73244537756378</v>
      </c>
    </row>
    <row r="75" spans="1:11">
      <c r="A75" s="10">
        <v>73</v>
      </c>
      <c r="B75" s="10">
        <f t="shared" si="11"/>
        <v>98516.579499871223</v>
      </c>
      <c r="C75" s="11">
        <v>10</v>
      </c>
      <c r="D75" s="10">
        <f t="shared" si="12"/>
        <v>9851.6579499871223</v>
      </c>
      <c r="E75" s="10">
        <f t="shared" si="13"/>
        <v>218.37993335549888</v>
      </c>
      <c r="F75" s="10">
        <f t="shared" si="14"/>
        <v>10070.03788334262</v>
      </c>
      <c r="G75" s="10">
        <v>73</v>
      </c>
      <c r="H75" s="10">
        <f t="shared" si="15"/>
        <v>98516.579499871223</v>
      </c>
      <c r="I75" s="11">
        <v>30</v>
      </c>
      <c r="J75" s="10">
        <f t="shared" si="16"/>
        <v>9851.6579499871223</v>
      </c>
      <c r="K75" s="11">
        <f t="shared" si="17"/>
        <v>218.37993335549888</v>
      </c>
    </row>
    <row r="76" spans="1:11">
      <c r="A76" s="10">
        <v>74</v>
      </c>
      <c r="B76" s="10">
        <f t="shared" si="11"/>
        <v>109462.86611096803</v>
      </c>
      <c r="C76" s="11">
        <v>10</v>
      </c>
      <c r="D76" s="10">
        <f t="shared" si="12"/>
        <v>10946.286611096803</v>
      </c>
      <c r="E76" s="10">
        <f t="shared" si="13"/>
        <v>222.03993448747042</v>
      </c>
      <c r="F76" s="10">
        <f t="shared" si="14"/>
        <v>11168.326545584274</v>
      </c>
      <c r="G76" s="10">
        <v>74</v>
      </c>
      <c r="H76" s="10">
        <f t="shared" si="15"/>
        <v>109462.86611096803</v>
      </c>
      <c r="I76" s="11">
        <v>30</v>
      </c>
      <c r="J76" s="10">
        <f t="shared" si="16"/>
        <v>10946.286611096803</v>
      </c>
      <c r="K76" s="11">
        <f t="shared" si="17"/>
        <v>222.03993448747042</v>
      </c>
    </row>
    <row r="77" spans="1:11">
      <c r="A77" s="10">
        <v>75</v>
      </c>
      <c r="B77" s="10">
        <f t="shared" si="11"/>
        <v>121625.40678996447</v>
      </c>
      <c r="C77" s="11">
        <v>10</v>
      </c>
      <c r="D77" s="10">
        <f t="shared" si="12"/>
        <v>12162.540678996447</v>
      </c>
      <c r="E77" s="10">
        <f t="shared" si="13"/>
        <v>225.7123217287033</v>
      </c>
      <c r="F77" s="10">
        <f t="shared" si="14"/>
        <v>12388.25300072515</v>
      </c>
      <c r="G77" s="10">
        <v>75</v>
      </c>
      <c r="H77" s="10">
        <f t="shared" si="15"/>
        <v>121625.40678996447</v>
      </c>
      <c r="I77" s="11">
        <v>30</v>
      </c>
      <c r="J77" s="10">
        <f t="shared" si="16"/>
        <v>12162.540678996447</v>
      </c>
      <c r="K77" s="11">
        <f t="shared" si="17"/>
        <v>225.7123217287033</v>
      </c>
    </row>
    <row r="78" spans="1:11">
      <c r="A78" s="10">
        <v>76</v>
      </c>
      <c r="B78" s="10">
        <f t="shared" si="11"/>
        <v>135139.34087773832</v>
      </c>
      <c r="C78" s="11">
        <v>10</v>
      </c>
      <c r="D78" s="10">
        <f t="shared" si="12"/>
        <v>13513.93408777383</v>
      </c>
      <c r="E78" s="10">
        <f t="shared" si="13"/>
        <v>229.39697100402628</v>
      </c>
      <c r="F78" s="10">
        <f t="shared" si="14"/>
        <v>13743.331058777856</v>
      </c>
      <c r="G78" s="10">
        <v>76</v>
      </c>
      <c r="H78" s="10">
        <f t="shared" si="15"/>
        <v>135139.34087773832</v>
      </c>
      <c r="I78" s="11">
        <v>30</v>
      </c>
      <c r="J78" s="10">
        <f t="shared" si="16"/>
        <v>13513.93408777383</v>
      </c>
      <c r="K78" s="11">
        <f t="shared" si="17"/>
        <v>229.39697100402628</v>
      </c>
    </row>
    <row r="79" spans="1:11">
      <c r="A79" s="10">
        <v>77</v>
      </c>
      <c r="B79" s="10">
        <f t="shared" si="11"/>
        <v>150154.82319748701</v>
      </c>
      <c r="C79" s="11">
        <v>10</v>
      </c>
      <c r="D79" s="10">
        <f t="shared" si="12"/>
        <v>15015.482319748702</v>
      </c>
      <c r="E79" s="10">
        <f t="shared" si="13"/>
        <v>233.09376110022811</v>
      </c>
      <c r="F79" s="10">
        <f t="shared" si="14"/>
        <v>15248.57608084893</v>
      </c>
      <c r="G79" s="10">
        <v>77</v>
      </c>
      <c r="H79" s="10">
        <f t="shared" si="15"/>
        <v>150154.82319748701</v>
      </c>
      <c r="I79" s="11">
        <v>30</v>
      </c>
      <c r="J79" s="10">
        <f t="shared" si="16"/>
        <v>15015.482319748702</v>
      </c>
      <c r="K79" s="11">
        <f t="shared" si="17"/>
        <v>233.09376110022811</v>
      </c>
    </row>
    <row r="80" spans="1:11">
      <c r="A80" s="10">
        <v>78</v>
      </c>
      <c r="B80" s="10">
        <f t="shared" si="11"/>
        <v>166838.69244165224</v>
      </c>
      <c r="C80" s="11">
        <v>10</v>
      </c>
      <c r="D80" s="10">
        <f t="shared" si="12"/>
        <v>16683.869244165224</v>
      </c>
      <c r="E80" s="10">
        <f t="shared" si="13"/>
        <v>236.80257356366559</v>
      </c>
      <c r="F80" s="10">
        <f t="shared" si="14"/>
        <v>16920.671817728889</v>
      </c>
      <c r="G80" s="10">
        <v>78</v>
      </c>
      <c r="H80" s="10">
        <f t="shared" si="15"/>
        <v>166838.69244165224</v>
      </c>
      <c r="I80" s="11">
        <v>30</v>
      </c>
      <c r="J80" s="10">
        <f t="shared" si="16"/>
        <v>16683.869244165224</v>
      </c>
      <c r="K80" s="11">
        <f t="shared" si="17"/>
        <v>236.80257356366559</v>
      </c>
    </row>
    <row r="81" spans="1:11">
      <c r="A81" s="10">
        <v>79</v>
      </c>
      <c r="B81" s="10">
        <f t="shared" ref="B81:B102" si="18">D81*C81</f>
        <v>185376.32493516913</v>
      </c>
      <c r="C81" s="11">
        <v>10</v>
      </c>
      <c r="D81" s="10">
        <f t="shared" ref="D81:D102" si="19">B80/(C80-1)</f>
        <v>18537.632493516914</v>
      </c>
      <c r="E81" s="10">
        <f t="shared" ref="E81:E102" si="20">5+A81^1.25</f>
        <v>240.52329260280524</v>
      </c>
      <c r="F81" s="10">
        <f t="shared" ref="F81:F102" si="21">D81+E81</f>
        <v>18778.155786119718</v>
      </c>
      <c r="G81" s="10">
        <v>79</v>
      </c>
      <c r="H81" s="10">
        <f t="shared" si="15"/>
        <v>185376.32493516913</v>
      </c>
      <c r="I81" s="11">
        <v>30</v>
      </c>
      <c r="J81" s="10">
        <f t="shared" si="16"/>
        <v>18537.632493516914</v>
      </c>
      <c r="K81" s="11">
        <f t="shared" si="17"/>
        <v>240.52329260280524</v>
      </c>
    </row>
    <row r="82" spans="1:11">
      <c r="A82" s="10">
        <v>80</v>
      </c>
      <c r="B82" s="10">
        <f t="shared" si="18"/>
        <v>205973.69437241013</v>
      </c>
      <c r="C82" s="11">
        <v>10</v>
      </c>
      <c r="D82" s="10">
        <f t="shared" si="19"/>
        <v>20597.369437241014</v>
      </c>
      <c r="E82" s="10">
        <f t="shared" si="20"/>
        <v>244.25580499539515</v>
      </c>
      <c r="F82" s="10">
        <f t="shared" si="21"/>
        <v>20841.625242236409</v>
      </c>
      <c r="G82" s="10">
        <v>80</v>
      </c>
      <c r="H82" s="10">
        <f t="shared" si="15"/>
        <v>205973.69437241013</v>
      </c>
      <c r="I82" s="11">
        <v>30</v>
      </c>
      <c r="J82" s="10">
        <f t="shared" si="16"/>
        <v>20597.369437241014</v>
      </c>
      <c r="K82" s="11">
        <f t="shared" si="17"/>
        <v>244.25580499539515</v>
      </c>
    </row>
    <row r="83" spans="1:11">
      <c r="A83" s="10">
        <v>81</v>
      </c>
      <c r="B83" s="10">
        <f t="shared" si="18"/>
        <v>228859.66041378904</v>
      </c>
      <c r="C83" s="11">
        <v>10</v>
      </c>
      <c r="D83" s="10">
        <f t="shared" si="19"/>
        <v>22885.966041378902</v>
      </c>
      <c r="E83" s="10">
        <f t="shared" si="20"/>
        <v>248.00000000000017</v>
      </c>
      <c r="F83" s="10">
        <f t="shared" si="21"/>
        <v>23133.966041378902</v>
      </c>
      <c r="G83" s="10">
        <v>81</v>
      </c>
      <c r="H83" s="10">
        <f t="shared" si="15"/>
        <v>228859.66041378904</v>
      </c>
      <c r="I83" s="11">
        <v>30</v>
      </c>
      <c r="J83" s="10">
        <f t="shared" si="16"/>
        <v>22885.966041378902</v>
      </c>
      <c r="K83" s="11">
        <f t="shared" si="17"/>
        <v>248.00000000000017</v>
      </c>
    </row>
    <row r="84" spans="1:11">
      <c r="A84" s="10">
        <v>82</v>
      </c>
      <c r="B84" s="10">
        <f t="shared" si="18"/>
        <v>254288.51157087673</v>
      </c>
      <c r="C84" s="11">
        <v>10</v>
      </c>
      <c r="D84" s="10">
        <f t="shared" si="19"/>
        <v>25428.851157087673</v>
      </c>
      <c r="E84" s="10">
        <f t="shared" si="20"/>
        <v>251.75576927163425</v>
      </c>
      <c r="F84" s="10">
        <f t="shared" si="21"/>
        <v>25680.606926359305</v>
      </c>
      <c r="G84" s="10">
        <v>82</v>
      </c>
      <c r="H84" s="10">
        <f t="shared" si="15"/>
        <v>254288.51157087673</v>
      </c>
      <c r="I84" s="11">
        <v>30</v>
      </c>
      <c r="J84" s="10">
        <f t="shared" si="16"/>
        <v>25428.851157087673</v>
      </c>
      <c r="K84" s="11">
        <f t="shared" si="17"/>
        <v>251.75576927163425</v>
      </c>
    </row>
    <row r="85" spans="1:11">
      <c r="A85" s="10">
        <v>83</v>
      </c>
      <c r="B85" s="10">
        <f t="shared" si="18"/>
        <v>282542.79063430743</v>
      </c>
      <c r="C85" s="11">
        <v>10</v>
      </c>
      <c r="D85" s="10">
        <f t="shared" si="19"/>
        <v>28254.279063430746</v>
      </c>
      <c r="E85" s="10">
        <f t="shared" si="20"/>
        <v>255.52300678126366</v>
      </c>
      <c r="F85" s="10">
        <f t="shared" si="21"/>
        <v>28509.802070212008</v>
      </c>
      <c r="G85" s="10">
        <v>83</v>
      </c>
      <c r="H85" s="10">
        <f t="shared" si="15"/>
        <v>282542.79063430743</v>
      </c>
      <c r="I85" s="11">
        <v>30</v>
      </c>
      <c r="J85" s="10">
        <f t="shared" si="16"/>
        <v>28254.279063430746</v>
      </c>
      <c r="K85" s="11">
        <f t="shared" si="17"/>
        <v>255.52300678126366</v>
      </c>
    </row>
    <row r="86" spans="1:11">
      <c r="A86" s="10">
        <v>84</v>
      </c>
      <c r="B86" s="10">
        <f t="shared" si="18"/>
        <v>313936.43403811939</v>
      </c>
      <c r="C86" s="11">
        <v>10</v>
      </c>
      <c r="D86" s="10">
        <f t="shared" si="19"/>
        <v>31393.643403811937</v>
      </c>
      <c r="E86" s="10">
        <f t="shared" si="20"/>
        <v>259.30160873894761</v>
      </c>
      <c r="F86" s="10">
        <f t="shared" si="21"/>
        <v>31652.945012550885</v>
      </c>
      <c r="G86" s="10">
        <v>84</v>
      </c>
      <c r="H86" s="10">
        <f t="shared" si="15"/>
        <v>313936.43403811939</v>
      </c>
      <c r="I86" s="11">
        <v>30</v>
      </c>
      <c r="J86" s="10">
        <f t="shared" si="16"/>
        <v>31393.643403811937</v>
      </c>
      <c r="K86" s="11">
        <f t="shared" si="17"/>
        <v>259.30160873894761</v>
      </c>
    </row>
    <row r="87" spans="1:11">
      <c r="A87" s="10">
        <v>85</v>
      </c>
      <c r="B87" s="10">
        <f t="shared" si="18"/>
        <v>348818.26004235487</v>
      </c>
      <c r="C87" s="11">
        <v>10</v>
      </c>
      <c r="D87" s="10">
        <f t="shared" si="19"/>
        <v>34881.826004235489</v>
      </c>
      <c r="E87" s="10">
        <f t="shared" si="20"/>
        <v>263.0914735204189</v>
      </c>
      <c r="F87" s="10">
        <f t="shared" si="21"/>
        <v>35144.917477755909</v>
      </c>
      <c r="G87" s="10">
        <v>85</v>
      </c>
      <c r="H87" s="10">
        <f t="shared" si="15"/>
        <v>348818.26004235487</v>
      </c>
      <c r="I87" s="11">
        <v>30</v>
      </c>
      <c r="J87" s="10">
        <f t="shared" si="16"/>
        <v>34881.826004235489</v>
      </c>
      <c r="K87" s="11">
        <f t="shared" si="17"/>
        <v>263.0914735204189</v>
      </c>
    </row>
    <row r="88" spans="1:11">
      <c r="A88" s="10">
        <v>86</v>
      </c>
      <c r="B88" s="10">
        <f t="shared" si="18"/>
        <v>387575.84449150541</v>
      </c>
      <c r="C88" s="11">
        <v>10</v>
      </c>
      <c r="D88" s="10">
        <f t="shared" si="19"/>
        <v>38757.584449150541</v>
      </c>
      <c r="E88" s="10">
        <f t="shared" si="20"/>
        <v>266.89250159690755</v>
      </c>
      <c r="F88" s="10">
        <f t="shared" si="21"/>
        <v>39024.476950747448</v>
      </c>
      <c r="G88" s="10">
        <v>86</v>
      </c>
      <c r="H88" s="10">
        <f t="shared" si="15"/>
        <v>387575.84449150541</v>
      </c>
      <c r="I88" s="11">
        <v>30</v>
      </c>
      <c r="J88" s="10">
        <f t="shared" si="16"/>
        <v>38757.584449150541</v>
      </c>
      <c r="K88" s="11">
        <f t="shared" si="17"/>
        <v>266.89250159690755</v>
      </c>
    </row>
    <row r="89" spans="1:11">
      <c r="A89" s="10">
        <v>87</v>
      </c>
      <c r="B89" s="10">
        <f t="shared" si="18"/>
        <v>430639.8272127838</v>
      </c>
      <c r="C89" s="11">
        <v>10</v>
      </c>
      <c r="D89" s="10">
        <f t="shared" si="19"/>
        <v>43063.982721278378</v>
      </c>
      <c r="E89" s="10">
        <f t="shared" si="20"/>
        <v>270.70459546802942</v>
      </c>
      <c r="F89" s="10">
        <f t="shared" si="21"/>
        <v>43334.687316746407</v>
      </c>
      <c r="G89" s="10">
        <v>87</v>
      </c>
      <c r="H89" s="10">
        <f t="shared" si="15"/>
        <v>430639.8272127838</v>
      </c>
      <c r="I89" s="11">
        <v>30</v>
      </c>
      <c r="J89" s="10">
        <f t="shared" si="16"/>
        <v>43063.982721278378</v>
      </c>
      <c r="K89" s="11">
        <f t="shared" si="17"/>
        <v>270.70459546802942</v>
      </c>
    </row>
    <row r="90" spans="1:11">
      <c r="A90" s="10">
        <v>88</v>
      </c>
      <c r="B90" s="10">
        <f t="shared" si="18"/>
        <v>478488.69690309308</v>
      </c>
      <c r="C90" s="11">
        <v>10</v>
      </c>
      <c r="D90" s="10">
        <f t="shared" si="19"/>
        <v>47848.869690309308</v>
      </c>
      <c r="E90" s="10">
        <f t="shared" si="20"/>
        <v>274.52765959757329</v>
      </c>
      <c r="F90" s="10">
        <f t="shared" si="21"/>
        <v>48123.397349906882</v>
      </c>
      <c r="G90" s="10">
        <v>88</v>
      </c>
      <c r="H90" s="10">
        <f t="shared" si="15"/>
        <v>478488.69690309308</v>
      </c>
      <c r="I90" s="11">
        <v>30</v>
      </c>
      <c r="J90" s="10">
        <f t="shared" si="16"/>
        <v>47848.869690309308</v>
      </c>
      <c r="K90" s="11">
        <f t="shared" si="17"/>
        <v>274.52765959757329</v>
      </c>
    </row>
    <row r="91" spans="1:11">
      <c r="A91" s="10">
        <v>89</v>
      </c>
      <c r="B91" s="10">
        <f t="shared" si="18"/>
        <v>531654.10767010343</v>
      </c>
      <c r="C91" s="11">
        <v>10</v>
      </c>
      <c r="D91" s="10">
        <f t="shared" si="19"/>
        <v>53165.41076701034</v>
      </c>
      <c r="E91" s="10">
        <f t="shared" si="20"/>
        <v>278.36160035202528</v>
      </c>
      <c r="F91" s="10">
        <f t="shared" si="21"/>
        <v>53443.772367362362</v>
      </c>
      <c r="G91" s="10">
        <v>89</v>
      </c>
      <c r="H91" s="10">
        <f t="shared" si="15"/>
        <v>531654.10767010343</v>
      </c>
      <c r="I91" s="11">
        <v>30</v>
      </c>
      <c r="J91" s="10">
        <f t="shared" si="16"/>
        <v>53165.41076701034</v>
      </c>
      <c r="K91" s="11">
        <f t="shared" si="17"/>
        <v>278.36160035202528</v>
      </c>
    </row>
    <row r="92" spans="1:11">
      <c r="A92" s="10">
        <v>90</v>
      </c>
      <c r="B92" s="10">
        <f t="shared" si="18"/>
        <v>590726.78630011494</v>
      </c>
      <c r="C92" s="11">
        <v>10</v>
      </c>
      <c r="D92" s="10">
        <f t="shared" si="19"/>
        <v>59072.678630011491</v>
      </c>
      <c r="E92" s="10">
        <f t="shared" si="20"/>
        <v>282.20632594169206</v>
      </c>
      <c r="F92" s="10">
        <f t="shared" si="21"/>
        <v>59354.884955953181</v>
      </c>
      <c r="G92" s="10">
        <v>90</v>
      </c>
      <c r="H92" s="10">
        <f t="shared" si="15"/>
        <v>590726.78630011494</v>
      </c>
      <c r="I92" s="11">
        <v>30</v>
      </c>
      <c r="J92" s="10">
        <f t="shared" si="16"/>
        <v>59072.678630011491</v>
      </c>
      <c r="K92" s="11">
        <f t="shared" si="17"/>
        <v>282.20632594169206</v>
      </c>
    </row>
    <row r="93" spans="1:11">
      <c r="A93" s="10">
        <v>91</v>
      </c>
      <c r="B93" s="10">
        <f t="shared" si="18"/>
        <v>656363.09588901652</v>
      </c>
      <c r="C93" s="11">
        <v>10</v>
      </c>
      <c r="D93" s="10">
        <f t="shared" si="19"/>
        <v>65636.309588901655</v>
      </c>
      <c r="E93" s="10">
        <f t="shared" si="20"/>
        <v>286.06174636427721</v>
      </c>
      <c r="F93" s="10">
        <f t="shared" si="21"/>
        <v>65922.371335265925</v>
      </c>
      <c r="G93" s="10">
        <v>91</v>
      </c>
      <c r="H93" s="10">
        <f t="shared" si="15"/>
        <v>656363.09588901652</v>
      </c>
      <c r="I93" s="11">
        <v>30</v>
      </c>
      <c r="J93" s="10">
        <f t="shared" si="16"/>
        <v>65636.309588901655</v>
      </c>
      <c r="K93" s="11">
        <f t="shared" si="17"/>
        <v>286.06174636427721</v>
      </c>
    </row>
    <row r="94" spans="1:11">
      <c r="A94" s="10">
        <v>92</v>
      </c>
      <c r="B94" s="10">
        <f t="shared" si="18"/>
        <v>729292.32876557391</v>
      </c>
      <c r="C94" s="11">
        <v>10</v>
      </c>
      <c r="D94" s="10">
        <f t="shared" si="19"/>
        <v>72929.232876557391</v>
      </c>
      <c r="E94" s="10">
        <f t="shared" si="20"/>
        <v>289.9277733507875</v>
      </c>
      <c r="F94" s="10">
        <f t="shared" si="21"/>
        <v>73219.160649908183</v>
      </c>
      <c r="G94" s="10">
        <v>92</v>
      </c>
      <c r="H94" s="10">
        <f t="shared" si="15"/>
        <v>729292.32876557391</v>
      </c>
      <c r="I94" s="11">
        <v>30</v>
      </c>
      <c r="J94" s="10">
        <f t="shared" si="16"/>
        <v>72929.232876557391</v>
      </c>
      <c r="K94" s="11">
        <f t="shared" si="17"/>
        <v>289.9277733507875</v>
      </c>
    </row>
    <row r="95" spans="1:11">
      <c r="A95" s="10">
        <v>93</v>
      </c>
      <c r="B95" s="10">
        <f t="shared" si="18"/>
        <v>810324.80973952659</v>
      </c>
      <c r="C95" s="11">
        <v>10</v>
      </c>
      <c r="D95" s="10">
        <f t="shared" si="19"/>
        <v>81032.480973952654</v>
      </c>
      <c r="E95" s="10">
        <f t="shared" si="20"/>
        <v>293.80432031364791</v>
      </c>
      <c r="F95" s="10">
        <f t="shared" si="21"/>
        <v>81326.285294266301</v>
      </c>
      <c r="G95" s="10">
        <v>93</v>
      </c>
      <c r="H95" s="10">
        <f t="shared" si="15"/>
        <v>810324.80973952659</v>
      </c>
      <c r="I95" s="11">
        <v>30</v>
      </c>
      <c r="J95" s="10">
        <f t="shared" si="16"/>
        <v>81032.480973952654</v>
      </c>
      <c r="K95" s="11">
        <f t="shared" si="17"/>
        <v>293.80432031364791</v>
      </c>
    </row>
    <row r="96" spans="1:11">
      <c r="A96" s="10">
        <v>94</v>
      </c>
      <c r="B96" s="10">
        <f t="shared" si="18"/>
        <v>900360.89971058513</v>
      </c>
      <c r="C96" s="11">
        <v>10</v>
      </c>
      <c r="D96" s="10">
        <f t="shared" si="19"/>
        <v>90036.089971058507</v>
      </c>
      <c r="E96" s="10">
        <f t="shared" si="20"/>
        <v>297.69130229691029</v>
      </c>
      <c r="F96" s="10">
        <f t="shared" si="21"/>
        <v>90333.781273355416</v>
      </c>
      <c r="G96" s="10">
        <v>94</v>
      </c>
      <c r="H96" s="10">
        <f t="shared" si="15"/>
        <v>900360.89971058513</v>
      </c>
      <c r="I96" s="11">
        <v>30</v>
      </c>
      <c r="J96" s="10">
        <f t="shared" si="16"/>
        <v>90036.089971058507</v>
      </c>
      <c r="K96" s="11">
        <f t="shared" si="17"/>
        <v>297.69130229691029</v>
      </c>
    </row>
    <row r="97" spans="1:11">
      <c r="A97" s="10">
        <v>95</v>
      </c>
      <c r="B97" s="10">
        <f t="shared" si="18"/>
        <v>1000400.9996784279</v>
      </c>
      <c r="C97" s="11">
        <v>10</v>
      </c>
      <c r="D97" s="10">
        <f t="shared" si="19"/>
        <v>100040.09996784279</v>
      </c>
      <c r="E97" s="10">
        <f t="shared" si="20"/>
        <v>301.58863592845381</v>
      </c>
      <c r="F97" s="10">
        <f t="shared" si="21"/>
        <v>100341.68860377124</v>
      </c>
      <c r="G97" s="10">
        <v>95</v>
      </c>
      <c r="H97" s="10">
        <f t="shared" si="15"/>
        <v>1000400.9996784279</v>
      </c>
      <c r="I97" s="11">
        <v>30</v>
      </c>
      <c r="J97" s="10">
        <f t="shared" si="16"/>
        <v>100040.09996784279</v>
      </c>
      <c r="K97" s="11">
        <f t="shared" si="17"/>
        <v>301.58863592845381</v>
      </c>
    </row>
    <row r="98" spans="1:11">
      <c r="A98" s="10">
        <v>96</v>
      </c>
      <c r="B98" s="10">
        <f t="shared" si="18"/>
        <v>1111556.6663093644</v>
      </c>
      <c r="C98" s="11">
        <v>10</v>
      </c>
      <c r="D98" s="10">
        <f t="shared" si="19"/>
        <v>111155.66663093644</v>
      </c>
      <c r="E98" s="10">
        <f t="shared" si="20"/>
        <v>305.49623937407114</v>
      </c>
      <c r="F98" s="10">
        <f t="shared" si="21"/>
        <v>111461.16287031051</v>
      </c>
      <c r="G98" s="10">
        <v>96</v>
      </c>
      <c r="H98" s="10">
        <f t="shared" si="15"/>
        <v>1111556.6663093644</v>
      </c>
      <c r="I98" s="11">
        <v>30</v>
      </c>
      <c r="J98" s="10">
        <f t="shared" si="16"/>
        <v>111155.66663093644</v>
      </c>
      <c r="K98" s="11">
        <f t="shared" si="17"/>
        <v>305.49623937407114</v>
      </c>
    </row>
    <row r="99" spans="1:11">
      <c r="A99" s="10">
        <v>97</v>
      </c>
      <c r="B99" s="10">
        <f t="shared" si="18"/>
        <v>1235062.9625659604</v>
      </c>
      <c r="C99" s="11">
        <v>10</v>
      </c>
      <c r="D99" s="10">
        <f t="shared" si="19"/>
        <v>123506.29625659605</v>
      </c>
      <c r="E99" s="10">
        <f t="shared" si="20"/>
        <v>309.41403229335464</v>
      </c>
      <c r="F99" s="10">
        <f t="shared" si="21"/>
        <v>123815.7102888894</v>
      </c>
      <c r="G99" s="10">
        <v>97</v>
      </c>
      <c r="H99" s="10">
        <f t="shared" si="15"/>
        <v>1235062.9625659604</v>
      </c>
      <c r="I99" s="11">
        <v>30</v>
      </c>
      <c r="J99" s="10">
        <f t="shared" si="16"/>
        <v>123506.29625659605</v>
      </c>
      <c r="K99" s="11">
        <f t="shared" si="17"/>
        <v>309.41403229335464</v>
      </c>
    </row>
    <row r="100" spans="1:11">
      <c r="A100" s="10">
        <v>98</v>
      </c>
      <c r="B100" s="10">
        <f t="shared" si="18"/>
        <v>1372292.180628845</v>
      </c>
      <c r="C100" s="11">
        <v>10</v>
      </c>
      <c r="D100" s="10">
        <f t="shared" si="19"/>
        <v>137229.21806288449</v>
      </c>
      <c r="E100" s="10">
        <f t="shared" si="20"/>
        <v>313.34193579728731</v>
      </c>
      <c r="F100" s="10">
        <f t="shared" si="21"/>
        <v>137542.55999868177</v>
      </c>
      <c r="G100" s="10">
        <v>98</v>
      </c>
      <c r="H100" s="10">
        <f t="shared" si="15"/>
        <v>1372292.180628845</v>
      </c>
      <c r="I100" s="11">
        <v>30</v>
      </c>
      <c r="J100" s="10">
        <f t="shared" si="16"/>
        <v>137229.21806288449</v>
      </c>
      <c r="K100" s="11">
        <f t="shared" si="17"/>
        <v>313.34193579728731</v>
      </c>
    </row>
    <row r="101" spans="1:11">
      <c r="A101" s="10">
        <v>99</v>
      </c>
      <c r="B101" s="10">
        <f t="shared" si="18"/>
        <v>1524769.0895876056</v>
      </c>
      <c r="C101" s="11">
        <v>10</v>
      </c>
      <c r="D101" s="10">
        <f t="shared" si="19"/>
        <v>152476.90895876056</v>
      </c>
      <c r="E101" s="10">
        <f t="shared" si="20"/>
        <v>317.27987240746052</v>
      </c>
      <c r="F101" s="10">
        <f t="shared" si="21"/>
        <v>152794.18883116802</v>
      </c>
      <c r="G101" s="10">
        <v>99</v>
      </c>
      <c r="H101" s="10">
        <f t="shared" si="15"/>
        <v>1524769.0895876056</v>
      </c>
      <c r="I101" s="11">
        <v>30</v>
      </c>
      <c r="J101" s="10">
        <f t="shared" si="16"/>
        <v>152476.90895876056</v>
      </c>
      <c r="K101" s="11">
        <f t="shared" si="17"/>
        <v>317.27987240746052</v>
      </c>
    </row>
    <row r="102" spans="1:11">
      <c r="A102" s="10">
        <v>100</v>
      </c>
      <c r="B102" s="10">
        <f t="shared" si="18"/>
        <v>1694187.8773195618</v>
      </c>
      <c r="C102" s="11">
        <v>10</v>
      </c>
      <c r="D102" s="10">
        <f t="shared" si="19"/>
        <v>169418.78773195617</v>
      </c>
      <c r="E102" s="10">
        <f t="shared" si="20"/>
        <v>321.22776601683825</v>
      </c>
      <c r="F102" s="10">
        <f t="shared" si="21"/>
        <v>169740.01549797301</v>
      </c>
      <c r="G102" s="10">
        <v>100</v>
      </c>
      <c r="H102" s="10">
        <f t="shared" si="15"/>
        <v>1694187.8773195618</v>
      </c>
      <c r="I102" s="11">
        <v>30</v>
      </c>
      <c r="J102" s="10">
        <f t="shared" si="16"/>
        <v>169418.78773195617</v>
      </c>
      <c r="K102" s="11">
        <f t="shared" si="17"/>
        <v>321.22776601683825</v>
      </c>
    </row>
  </sheetData>
  <mergeCells count="3">
    <mergeCell ref="A1:E1"/>
    <mergeCell ref="N1:R1"/>
    <mergeCell ref="G1:K1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2"/>
  <sheetViews>
    <sheetView workbookViewId="0">
      <selection activeCell="G26" sqref="G26"/>
    </sheetView>
  </sheetViews>
  <sheetFormatPr defaultColWidth="9" defaultRowHeight="14.25"/>
  <cols>
    <col min="1" max="4" width="9" style="1"/>
    <col min="5" max="5" width="11.75" style="1" customWidth="1"/>
    <col min="6" max="16384" width="9" style="1"/>
  </cols>
  <sheetData>
    <row r="1" spans="1:5">
      <c r="A1" s="2">
        <v>1</v>
      </c>
      <c r="B1" s="2">
        <v>2</v>
      </c>
      <c r="C1" s="2">
        <v>3</v>
      </c>
      <c r="D1" s="2">
        <v>4</v>
      </c>
      <c r="E1" s="2">
        <v>5</v>
      </c>
    </row>
    <row r="2" spans="1:5">
      <c r="A2" s="2" t="s">
        <v>3</v>
      </c>
      <c r="B2" s="2" t="s">
        <v>0</v>
      </c>
      <c r="C2" s="2" t="s">
        <v>1</v>
      </c>
      <c r="D2" s="2" t="s">
        <v>2</v>
      </c>
      <c r="E2" s="2" t="s">
        <v>4</v>
      </c>
    </row>
    <row r="3" spans="1:5">
      <c r="A3" s="1">
        <v>1</v>
      </c>
      <c r="B3" s="1">
        <v>1</v>
      </c>
      <c r="E3" s="4">
        <f>0.01*A3+1</f>
        <v>1.01</v>
      </c>
    </row>
    <row r="4" spans="1:5">
      <c r="A4" s="1">
        <v>2</v>
      </c>
      <c r="B4" s="1">
        <v>2</v>
      </c>
      <c r="E4" s="4">
        <f t="shared" ref="E4:E67" si="0">0.01*A4+1</f>
        <v>1.02</v>
      </c>
    </row>
    <row r="5" spans="1:5">
      <c r="A5" s="1">
        <v>3</v>
      </c>
      <c r="B5" s="1">
        <v>3</v>
      </c>
      <c r="E5" s="4">
        <f t="shared" si="0"/>
        <v>1.03</v>
      </c>
    </row>
    <row r="6" spans="1:5">
      <c r="A6" s="1">
        <v>4</v>
      </c>
      <c r="B6" s="1">
        <v>4</v>
      </c>
      <c r="E6" s="4">
        <f t="shared" si="0"/>
        <v>1.04</v>
      </c>
    </row>
    <row r="7" spans="1:5">
      <c r="A7" s="1">
        <v>5</v>
      </c>
      <c r="B7" s="1">
        <v>5</v>
      </c>
      <c r="E7" s="4">
        <f t="shared" si="0"/>
        <v>1.05</v>
      </c>
    </row>
    <row r="8" spans="1:5">
      <c r="A8" s="1">
        <v>6</v>
      </c>
      <c r="B8" s="1">
        <v>6</v>
      </c>
      <c r="E8" s="4">
        <f t="shared" si="0"/>
        <v>1.06</v>
      </c>
    </row>
    <row r="9" spans="1:5">
      <c r="A9" s="1">
        <v>7</v>
      </c>
      <c r="B9" s="1">
        <v>7</v>
      </c>
      <c r="E9" s="4">
        <f t="shared" si="0"/>
        <v>1.07</v>
      </c>
    </row>
    <row r="10" spans="1:5">
      <c r="A10" s="1">
        <v>8</v>
      </c>
      <c r="B10" s="1">
        <v>8</v>
      </c>
      <c r="E10" s="4">
        <f t="shared" si="0"/>
        <v>1.08</v>
      </c>
    </row>
    <row r="11" spans="1:5">
      <c r="A11" s="1">
        <v>9</v>
      </c>
      <c r="B11" s="1">
        <v>9</v>
      </c>
      <c r="E11" s="4">
        <f t="shared" si="0"/>
        <v>1.0900000000000001</v>
      </c>
    </row>
    <row r="12" spans="1:5">
      <c r="A12" s="1">
        <v>10</v>
      </c>
      <c r="B12" s="1">
        <v>10</v>
      </c>
      <c r="E12" s="4">
        <f t="shared" si="0"/>
        <v>1.1000000000000001</v>
      </c>
    </row>
    <row r="13" spans="1:5">
      <c r="A13" s="1">
        <v>11</v>
      </c>
      <c r="B13" s="1">
        <v>11</v>
      </c>
      <c r="E13" s="4">
        <f t="shared" si="0"/>
        <v>1.1100000000000001</v>
      </c>
    </row>
    <row r="14" spans="1:5">
      <c r="A14" s="1">
        <v>12</v>
      </c>
      <c r="B14" s="1">
        <v>12</v>
      </c>
      <c r="E14" s="4">
        <f t="shared" si="0"/>
        <v>1.1200000000000001</v>
      </c>
    </row>
    <row r="15" spans="1:5">
      <c r="A15" s="1">
        <v>13</v>
      </c>
      <c r="B15" s="1">
        <v>13</v>
      </c>
      <c r="E15" s="4">
        <f t="shared" si="0"/>
        <v>1.1299999999999999</v>
      </c>
    </row>
    <row r="16" spans="1:5">
      <c r="A16" s="1">
        <v>14</v>
      </c>
      <c r="B16" s="1">
        <v>14</v>
      </c>
      <c r="E16" s="4">
        <f t="shared" si="0"/>
        <v>1.1400000000000001</v>
      </c>
    </row>
    <row r="17" spans="1:5">
      <c r="A17" s="1">
        <v>15</v>
      </c>
      <c r="B17" s="1">
        <v>15</v>
      </c>
      <c r="E17" s="4">
        <f t="shared" si="0"/>
        <v>1.1499999999999999</v>
      </c>
    </row>
    <row r="18" spans="1:5">
      <c r="A18" s="1">
        <v>16</v>
      </c>
      <c r="B18" s="1">
        <v>16</v>
      </c>
      <c r="E18" s="4">
        <f t="shared" si="0"/>
        <v>1.1599999999999999</v>
      </c>
    </row>
    <row r="19" spans="1:5">
      <c r="A19" s="1">
        <v>17</v>
      </c>
      <c r="B19" s="1">
        <v>17</v>
      </c>
      <c r="E19" s="4">
        <f t="shared" si="0"/>
        <v>1.17</v>
      </c>
    </row>
    <row r="20" spans="1:5">
      <c r="A20" s="1">
        <v>18</v>
      </c>
      <c r="B20" s="1">
        <v>18</v>
      </c>
      <c r="E20" s="4">
        <f t="shared" si="0"/>
        <v>1.18</v>
      </c>
    </row>
    <row r="21" spans="1:5">
      <c r="A21" s="1">
        <v>19</v>
      </c>
      <c r="B21" s="1">
        <v>19</v>
      </c>
      <c r="E21" s="4">
        <f t="shared" si="0"/>
        <v>1.19</v>
      </c>
    </row>
    <row r="22" spans="1:5">
      <c r="A22" s="1">
        <v>20</v>
      </c>
      <c r="B22" s="1">
        <v>20</v>
      </c>
      <c r="E22" s="4">
        <f t="shared" si="0"/>
        <v>1.2</v>
      </c>
    </row>
    <row r="23" spans="1:5">
      <c r="A23" s="1">
        <v>21</v>
      </c>
      <c r="B23" s="1">
        <v>21</v>
      </c>
      <c r="E23" s="4">
        <f t="shared" si="0"/>
        <v>1.21</v>
      </c>
    </row>
    <row r="24" spans="1:5">
      <c r="A24" s="1">
        <v>22</v>
      </c>
      <c r="B24" s="1">
        <v>22</v>
      </c>
      <c r="E24" s="4">
        <f t="shared" si="0"/>
        <v>1.22</v>
      </c>
    </row>
    <row r="25" spans="1:5">
      <c r="A25" s="1">
        <v>23</v>
      </c>
      <c r="B25" s="1">
        <v>23</v>
      </c>
      <c r="E25" s="4">
        <f t="shared" si="0"/>
        <v>1.23</v>
      </c>
    </row>
    <row r="26" spans="1:5">
      <c r="A26" s="1">
        <v>24</v>
      </c>
      <c r="B26" s="1">
        <v>24</v>
      </c>
      <c r="E26" s="4">
        <f t="shared" si="0"/>
        <v>1.24</v>
      </c>
    </row>
    <row r="27" spans="1:5">
      <c r="A27" s="1">
        <v>25</v>
      </c>
      <c r="B27" s="1">
        <v>25</v>
      </c>
      <c r="E27" s="4">
        <f t="shared" si="0"/>
        <v>1.25</v>
      </c>
    </row>
    <row r="28" spans="1:5">
      <c r="A28" s="1">
        <v>26</v>
      </c>
      <c r="B28" s="1">
        <v>26</v>
      </c>
      <c r="E28" s="4">
        <f t="shared" si="0"/>
        <v>1.26</v>
      </c>
    </row>
    <row r="29" spans="1:5">
      <c r="A29" s="1">
        <v>27</v>
      </c>
      <c r="B29" s="1">
        <v>27</v>
      </c>
      <c r="E29" s="4">
        <f t="shared" si="0"/>
        <v>1.27</v>
      </c>
    </row>
    <row r="30" spans="1:5">
      <c r="A30" s="1">
        <v>28</v>
      </c>
      <c r="B30" s="1">
        <v>28</v>
      </c>
      <c r="E30" s="4">
        <f t="shared" si="0"/>
        <v>1.28</v>
      </c>
    </row>
    <row r="31" spans="1:5">
      <c r="A31" s="1">
        <v>29</v>
      </c>
      <c r="B31" s="1">
        <v>29</v>
      </c>
      <c r="E31" s="4">
        <f t="shared" si="0"/>
        <v>1.29</v>
      </c>
    </row>
    <row r="32" spans="1:5">
      <c r="A32" s="1">
        <v>30</v>
      </c>
      <c r="B32" s="1">
        <v>30</v>
      </c>
      <c r="E32" s="4">
        <f t="shared" si="0"/>
        <v>1.3</v>
      </c>
    </row>
    <row r="33" spans="1:5">
      <c r="A33" s="1">
        <v>31</v>
      </c>
      <c r="B33" s="1">
        <v>31</v>
      </c>
      <c r="E33" s="4">
        <f t="shared" si="0"/>
        <v>1.31</v>
      </c>
    </row>
    <row r="34" spans="1:5">
      <c r="A34" s="1">
        <v>32</v>
      </c>
      <c r="B34" s="1">
        <v>32</v>
      </c>
      <c r="E34" s="4">
        <f t="shared" si="0"/>
        <v>1.32</v>
      </c>
    </row>
    <row r="35" spans="1:5">
      <c r="A35" s="1">
        <v>33</v>
      </c>
      <c r="B35" s="1">
        <v>33</v>
      </c>
      <c r="E35" s="4">
        <f t="shared" si="0"/>
        <v>1.33</v>
      </c>
    </row>
    <row r="36" spans="1:5">
      <c r="A36" s="1">
        <v>34</v>
      </c>
      <c r="B36" s="1">
        <v>34</v>
      </c>
      <c r="E36" s="4">
        <f t="shared" si="0"/>
        <v>1.34</v>
      </c>
    </row>
    <row r="37" spans="1:5">
      <c r="A37" s="1">
        <v>35</v>
      </c>
      <c r="B37" s="1">
        <v>35</v>
      </c>
      <c r="E37" s="4">
        <f t="shared" si="0"/>
        <v>1.35</v>
      </c>
    </row>
    <row r="38" spans="1:5">
      <c r="A38" s="1">
        <v>36</v>
      </c>
      <c r="B38" s="1">
        <v>36</v>
      </c>
      <c r="E38" s="4">
        <f t="shared" si="0"/>
        <v>1.3599999999999999</v>
      </c>
    </row>
    <row r="39" spans="1:5">
      <c r="A39" s="1">
        <v>37</v>
      </c>
      <c r="B39" s="1">
        <v>37</v>
      </c>
      <c r="E39" s="4">
        <f t="shared" si="0"/>
        <v>1.37</v>
      </c>
    </row>
    <row r="40" spans="1:5">
      <c r="A40" s="1">
        <v>38</v>
      </c>
      <c r="B40" s="1">
        <v>38</v>
      </c>
      <c r="E40" s="4">
        <f t="shared" si="0"/>
        <v>1.38</v>
      </c>
    </row>
    <row r="41" spans="1:5">
      <c r="A41" s="1">
        <v>39</v>
      </c>
      <c r="B41" s="1">
        <v>39</v>
      </c>
      <c r="E41" s="4">
        <f t="shared" si="0"/>
        <v>1.3900000000000001</v>
      </c>
    </row>
    <row r="42" spans="1:5">
      <c r="A42" s="1">
        <v>40</v>
      </c>
      <c r="B42" s="1">
        <v>40</v>
      </c>
      <c r="E42" s="4">
        <f t="shared" si="0"/>
        <v>1.4</v>
      </c>
    </row>
    <row r="43" spans="1:5">
      <c r="A43" s="1">
        <v>41</v>
      </c>
      <c r="B43" s="1">
        <v>41</v>
      </c>
      <c r="E43" s="4">
        <f t="shared" si="0"/>
        <v>1.4100000000000001</v>
      </c>
    </row>
    <row r="44" spans="1:5">
      <c r="A44" s="1">
        <v>42</v>
      </c>
      <c r="B44" s="1">
        <v>42</v>
      </c>
      <c r="E44" s="4">
        <f t="shared" si="0"/>
        <v>1.42</v>
      </c>
    </row>
    <row r="45" spans="1:5">
      <c r="A45" s="1">
        <v>43</v>
      </c>
      <c r="B45" s="1">
        <v>43</v>
      </c>
      <c r="E45" s="4">
        <f t="shared" si="0"/>
        <v>1.43</v>
      </c>
    </row>
    <row r="46" spans="1:5">
      <c r="A46" s="1">
        <v>44</v>
      </c>
      <c r="B46" s="1">
        <v>44</v>
      </c>
      <c r="E46" s="4">
        <f t="shared" si="0"/>
        <v>1.44</v>
      </c>
    </row>
    <row r="47" spans="1:5">
      <c r="A47" s="1">
        <v>45</v>
      </c>
      <c r="B47" s="1">
        <v>45</v>
      </c>
      <c r="E47" s="4">
        <f t="shared" si="0"/>
        <v>1.45</v>
      </c>
    </row>
    <row r="48" spans="1:5">
      <c r="A48" s="1">
        <v>46</v>
      </c>
      <c r="B48" s="1">
        <v>46</v>
      </c>
      <c r="E48" s="4">
        <f t="shared" si="0"/>
        <v>1.46</v>
      </c>
    </row>
    <row r="49" spans="1:5">
      <c r="A49" s="1">
        <v>47</v>
      </c>
      <c r="B49" s="1">
        <v>47</v>
      </c>
      <c r="E49" s="4">
        <f t="shared" si="0"/>
        <v>1.47</v>
      </c>
    </row>
    <row r="50" spans="1:5">
      <c r="A50" s="1">
        <v>48</v>
      </c>
      <c r="B50" s="1">
        <v>48</v>
      </c>
      <c r="E50" s="4">
        <f t="shared" si="0"/>
        <v>1.48</v>
      </c>
    </row>
    <row r="51" spans="1:5">
      <c r="A51" s="1">
        <v>49</v>
      </c>
      <c r="B51" s="1">
        <v>49</v>
      </c>
      <c r="E51" s="4">
        <f t="shared" si="0"/>
        <v>1.49</v>
      </c>
    </row>
    <row r="52" spans="1:5">
      <c r="A52" s="1">
        <v>50</v>
      </c>
      <c r="B52" s="1">
        <v>50</v>
      </c>
      <c r="E52" s="4">
        <f t="shared" si="0"/>
        <v>1.5</v>
      </c>
    </row>
    <row r="53" spans="1:5">
      <c r="A53" s="1">
        <v>51</v>
      </c>
      <c r="B53" s="1">
        <v>51</v>
      </c>
      <c r="E53" s="4">
        <f t="shared" si="0"/>
        <v>1.51</v>
      </c>
    </row>
    <row r="54" spans="1:5">
      <c r="A54" s="1">
        <v>52</v>
      </c>
      <c r="B54" s="1">
        <v>52</v>
      </c>
      <c r="E54" s="4">
        <f t="shared" si="0"/>
        <v>1.52</v>
      </c>
    </row>
    <row r="55" spans="1:5">
      <c r="A55" s="1">
        <v>53</v>
      </c>
      <c r="B55" s="1">
        <v>53</v>
      </c>
      <c r="E55" s="4">
        <f t="shared" si="0"/>
        <v>1.53</v>
      </c>
    </row>
    <row r="56" spans="1:5">
      <c r="A56" s="1">
        <v>54</v>
      </c>
      <c r="B56" s="1">
        <v>54</v>
      </c>
      <c r="E56" s="4">
        <f t="shared" si="0"/>
        <v>1.54</v>
      </c>
    </row>
    <row r="57" spans="1:5">
      <c r="A57" s="1">
        <v>55</v>
      </c>
      <c r="B57" s="1">
        <v>55</v>
      </c>
      <c r="E57" s="4">
        <f t="shared" si="0"/>
        <v>1.55</v>
      </c>
    </row>
    <row r="58" spans="1:5">
      <c r="A58" s="1">
        <v>56</v>
      </c>
      <c r="B58" s="1">
        <v>56</v>
      </c>
      <c r="E58" s="4">
        <f t="shared" si="0"/>
        <v>1.56</v>
      </c>
    </row>
    <row r="59" spans="1:5">
      <c r="A59" s="1">
        <v>57</v>
      </c>
      <c r="B59" s="1">
        <v>57</v>
      </c>
      <c r="E59" s="4">
        <f t="shared" si="0"/>
        <v>1.57</v>
      </c>
    </row>
    <row r="60" spans="1:5">
      <c r="A60" s="1">
        <v>58</v>
      </c>
      <c r="B60" s="1">
        <v>58</v>
      </c>
      <c r="E60" s="4">
        <f t="shared" si="0"/>
        <v>1.58</v>
      </c>
    </row>
    <row r="61" spans="1:5">
      <c r="A61" s="1">
        <v>59</v>
      </c>
      <c r="B61" s="1">
        <v>59</v>
      </c>
      <c r="E61" s="4">
        <f t="shared" si="0"/>
        <v>1.5899999999999999</v>
      </c>
    </row>
    <row r="62" spans="1:5">
      <c r="A62" s="1">
        <v>60</v>
      </c>
      <c r="B62" s="1">
        <v>60</v>
      </c>
      <c r="E62" s="4">
        <f t="shared" si="0"/>
        <v>1.6</v>
      </c>
    </row>
    <row r="63" spans="1:5">
      <c r="A63" s="1">
        <v>61</v>
      </c>
      <c r="B63" s="1">
        <v>61</v>
      </c>
      <c r="E63" s="4">
        <f t="shared" si="0"/>
        <v>1.6099999999999999</v>
      </c>
    </row>
    <row r="64" spans="1:5">
      <c r="A64" s="1">
        <v>62</v>
      </c>
      <c r="B64" s="1">
        <v>62</v>
      </c>
      <c r="E64" s="4">
        <f t="shared" si="0"/>
        <v>1.62</v>
      </c>
    </row>
    <row r="65" spans="1:5">
      <c r="A65" s="1">
        <v>63</v>
      </c>
      <c r="B65" s="1">
        <v>63</v>
      </c>
      <c r="E65" s="4">
        <f t="shared" si="0"/>
        <v>1.63</v>
      </c>
    </row>
    <row r="66" spans="1:5">
      <c r="A66" s="1">
        <v>64</v>
      </c>
      <c r="B66" s="1">
        <v>64</v>
      </c>
      <c r="E66" s="4">
        <f t="shared" si="0"/>
        <v>1.6400000000000001</v>
      </c>
    </row>
    <row r="67" spans="1:5">
      <c r="A67" s="1">
        <v>65</v>
      </c>
      <c r="B67" s="1">
        <v>65</v>
      </c>
      <c r="E67" s="4">
        <f t="shared" si="0"/>
        <v>1.65</v>
      </c>
    </row>
    <row r="68" spans="1:5">
      <c r="A68" s="1">
        <v>66</v>
      </c>
      <c r="B68" s="1">
        <v>66</v>
      </c>
      <c r="E68" s="4">
        <f t="shared" ref="E68:E102" si="1">0.01*A68+1</f>
        <v>1.6600000000000001</v>
      </c>
    </row>
    <row r="69" spans="1:5">
      <c r="A69" s="1">
        <v>67</v>
      </c>
      <c r="B69" s="1">
        <v>67</v>
      </c>
      <c r="E69" s="4">
        <f t="shared" si="1"/>
        <v>1.67</v>
      </c>
    </row>
    <row r="70" spans="1:5">
      <c r="A70" s="1">
        <v>68</v>
      </c>
      <c r="B70" s="1">
        <v>68</v>
      </c>
      <c r="E70" s="4">
        <f t="shared" si="1"/>
        <v>1.6800000000000002</v>
      </c>
    </row>
    <row r="71" spans="1:5">
      <c r="A71" s="1">
        <v>69</v>
      </c>
      <c r="B71" s="1">
        <v>69</v>
      </c>
      <c r="E71" s="4">
        <f t="shared" si="1"/>
        <v>1.69</v>
      </c>
    </row>
    <row r="72" spans="1:5">
      <c r="A72" s="1">
        <v>70</v>
      </c>
      <c r="B72" s="1">
        <v>70</v>
      </c>
      <c r="E72" s="4">
        <f t="shared" si="1"/>
        <v>1.7000000000000002</v>
      </c>
    </row>
    <row r="73" spans="1:5">
      <c r="A73" s="1">
        <v>71</v>
      </c>
      <c r="B73" s="1">
        <v>71</v>
      </c>
      <c r="E73" s="4">
        <f t="shared" si="1"/>
        <v>1.71</v>
      </c>
    </row>
    <row r="74" spans="1:5">
      <c r="A74" s="1">
        <v>72</v>
      </c>
      <c r="B74" s="1">
        <v>72</v>
      </c>
      <c r="E74" s="4">
        <f t="shared" si="1"/>
        <v>1.72</v>
      </c>
    </row>
    <row r="75" spans="1:5">
      <c r="A75" s="1">
        <v>73</v>
      </c>
      <c r="B75" s="1">
        <v>73</v>
      </c>
      <c r="E75" s="4">
        <f t="shared" si="1"/>
        <v>1.73</v>
      </c>
    </row>
    <row r="76" spans="1:5">
      <c r="A76" s="1">
        <v>74</v>
      </c>
      <c r="B76" s="1">
        <v>74</v>
      </c>
      <c r="E76" s="4">
        <f t="shared" si="1"/>
        <v>1.74</v>
      </c>
    </row>
    <row r="77" spans="1:5">
      <c r="A77" s="1">
        <v>75</v>
      </c>
      <c r="B77" s="1">
        <v>75</v>
      </c>
      <c r="E77" s="4">
        <f t="shared" si="1"/>
        <v>1.75</v>
      </c>
    </row>
    <row r="78" spans="1:5">
      <c r="A78" s="1">
        <v>76</v>
      </c>
      <c r="B78" s="1">
        <v>76</v>
      </c>
      <c r="E78" s="4">
        <f t="shared" si="1"/>
        <v>1.76</v>
      </c>
    </row>
    <row r="79" spans="1:5">
      <c r="A79" s="1">
        <v>77</v>
      </c>
      <c r="B79" s="1">
        <v>77</v>
      </c>
      <c r="E79" s="4">
        <f t="shared" si="1"/>
        <v>1.77</v>
      </c>
    </row>
    <row r="80" spans="1:5">
      <c r="A80" s="1">
        <v>78</v>
      </c>
      <c r="B80" s="1">
        <v>78</v>
      </c>
      <c r="E80" s="4">
        <f t="shared" si="1"/>
        <v>1.78</v>
      </c>
    </row>
    <row r="81" spans="1:5">
      <c r="A81" s="1">
        <v>79</v>
      </c>
      <c r="B81" s="1">
        <v>79</v>
      </c>
      <c r="E81" s="4">
        <f t="shared" si="1"/>
        <v>1.79</v>
      </c>
    </row>
    <row r="82" spans="1:5">
      <c r="A82" s="1">
        <v>80</v>
      </c>
      <c r="B82" s="1">
        <v>80</v>
      </c>
      <c r="E82" s="4">
        <f t="shared" si="1"/>
        <v>1.8</v>
      </c>
    </row>
    <row r="83" spans="1:5">
      <c r="A83" s="1">
        <v>81</v>
      </c>
      <c r="B83" s="1">
        <v>81</v>
      </c>
      <c r="E83" s="4">
        <f t="shared" si="1"/>
        <v>1.81</v>
      </c>
    </row>
    <row r="84" spans="1:5">
      <c r="A84" s="1">
        <v>82</v>
      </c>
      <c r="B84" s="1">
        <v>82</v>
      </c>
      <c r="E84" s="4">
        <f t="shared" si="1"/>
        <v>1.82</v>
      </c>
    </row>
    <row r="85" spans="1:5">
      <c r="A85" s="1">
        <v>83</v>
      </c>
      <c r="B85" s="1">
        <v>83</v>
      </c>
      <c r="E85" s="4">
        <f t="shared" si="1"/>
        <v>1.83</v>
      </c>
    </row>
    <row r="86" spans="1:5">
      <c r="A86" s="1">
        <v>84</v>
      </c>
      <c r="B86" s="1">
        <v>84</v>
      </c>
      <c r="E86" s="4">
        <f t="shared" si="1"/>
        <v>1.8399999999999999</v>
      </c>
    </row>
    <row r="87" spans="1:5">
      <c r="A87" s="1">
        <v>85</v>
      </c>
      <c r="B87" s="1">
        <v>85</v>
      </c>
      <c r="E87" s="4">
        <f t="shared" si="1"/>
        <v>1.85</v>
      </c>
    </row>
    <row r="88" spans="1:5">
      <c r="A88" s="1">
        <v>86</v>
      </c>
      <c r="B88" s="1">
        <v>86</v>
      </c>
      <c r="E88" s="4">
        <f t="shared" si="1"/>
        <v>1.8599999999999999</v>
      </c>
    </row>
    <row r="89" spans="1:5">
      <c r="A89" s="1">
        <v>87</v>
      </c>
      <c r="B89" s="1">
        <v>87</v>
      </c>
      <c r="E89" s="4">
        <f t="shared" si="1"/>
        <v>1.87</v>
      </c>
    </row>
    <row r="90" spans="1:5">
      <c r="A90" s="1">
        <v>88</v>
      </c>
      <c r="B90" s="1">
        <v>88</v>
      </c>
      <c r="E90" s="4">
        <f t="shared" si="1"/>
        <v>1.88</v>
      </c>
    </row>
    <row r="91" spans="1:5">
      <c r="A91" s="1">
        <v>89</v>
      </c>
      <c r="B91" s="1">
        <v>89</v>
      </c>
      <c r="E91" s="4">
        <f t="shared" si="1"/>
        <v>1.8900000000000001</v>
      </c>
    </row>
    <row r="92" spans="1:5">
      <c r="A92" s="1">
        <v>90</v>
      </c>
      <c r="B92" s="1">
        <v>90</v>
      </c>
      <c r="E92" s="4">
        <f t="shared" si="1"/>
        <v>1.9</v>
      </c>
    </row>
    <row r="93" spans="1:5">
      <c r="A93" s="1">
        <v>91</v>
      </c>
      <c r="B93" s="1">
        <v>91</v>
      </c>
      <c r="E93" s="4">
        <f t="shared" si="1"/>
        <v>1.9100000000000001</v>
      </c>
    </row>
    <row r="94" spans="1:5">
      <c r="A94" s="1">
        <v>92</v>
      </c>
      <c r="B94" s="1">
        <v>92</v>
      </c>
      <c r="E94" s="4">
        <f t="shared" si="1"/>
        <v>1.92</v>
      </c>
    </row>
    <row r="95" spans="1:5">
      <c r="A95" s="1">
        <v>93</v>
      </c>
      <c r="B95" s="1">
        <v>93</v>
      </c>
      <c r="E95" s="4">
        <f t="shared" si="1"/>
        <v>1.9300000000000002</v>
      </c>
    </row>
    <row r="96" spans="1:5">
      <c r="A96" s="1">
        <v>94</v>
      </c>
      <c r="B96" s="1">
        <v>94</v>
      </c>
      <c r="E96" s="4">
        <f t="shared" si="1"/>
        <v>1.94</v>
      </c>
    </row>
    <row r="97" spans="1:5">
      <c r="A97" s="1">
        <v>95</v>
      </c>
      <c r="B97" s="1">
        <v>95</v>
      </c>
      <c r="E97" s="4">
        <f t="shared" si="1"/>
        <v>1.9500000000000002</v>
      </c>
    </row>
    <row r="98" spans="1:5">
      <c r="A98" s="1">
        <v>96</v>
      </c>
      <c r="B98" s="1">
        <v>96</v>
      </c>
      <c r="E98" s="4">
        <f t="shared" si="1"/>
        <v>1.96</v>
      </c>
    </row>
    <row r="99" spans="1:5">
      <c r="A99" s="1">
        <v>97</v>
      </c>
      <c r="B99" s="1">
        <v>97</v>
      </c>
      <c r="E99" s="4">
        <f t="shared" si="1"/>
        <v>1.97</v>
      </c>
    </row>
    <row r="100" spans="1:5">
      <c r="A100" s="1">
        <v>98</v>
      </c>
      <c r="B100" s="1">
        <v>98</v>
      </c>
      <c r="E100" s="4">
        <f t="shared" si="1"/>
        <v>1.98</v>
      </c>
    </row>
    <row r="101" spans="1:5">
      <c r="A101" s="1">
        <v>99</v>
      </c>
      <c r="B101" s="1">
        <v>99</v>
      </c>
      <c r="E101" s="4">
        <f t="shared" si="1"/>
        <v>1.99</v>
      </c>
    </row>
    <row r="102" spans="1:5">
      <c r="A102" s="1">
        <v>100</v>
      </c>
      <c r="B102" s="1">
        <v>100</v>
      </c>
      <c r="E102" s="4">
        <f t="shared" si="1"/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"/>
  <sheetViews>
    <sheetView workbookViewId="0">
      <selection activeCell="F3" sqref="F3"/>
    </sheetView>
  </sheetViews>
  <sheetFormatPr defaultRowHeight="16.5"/>
  <sheetData>
    <row r="1" spans="1:10" ht="17.25" thickBot="1">
      <c r="A1" s="12" t="s">
        <v>8</v>
      </c>
      <c r="B1" s="13" t="s">
        <v>9</v>
      </c>
      <c r="C1" s="14" t="s">
        <v>13</v>
      </c>
      <c r="D1" s="14" t="s">
        <v>14</v>
      </c>
      <c r="E1" s="15" t="s">
        <v>10</v>
      </c>
      <c r="F1" s="9" t="s">
        <v>15</v>
      </c>
    </row>
    <row r="2" spans="1:10">
      <c r="A2" s="10">
        <v>1</v>
      </c>
      <c r="B2" s="10">
        <f>50</f>
        <v>50</v>
      </c>
      <c r="C2" s="11">
        <v>10</v>
      </c>
      <c r="D2" s="10">
        <f>B2/C2</f>
        <v>5</v>
      </c>
      <c r="E2" s="11">
        <f>F2-D2</f>
        <v>20</v>
      </c>
      <c r="F2" s="5">
        <f>B2*0.5</f>
        <v>25</v>
      </c>
    </row>
    <row r="3" spans="1:10">
      <c r="A3" s="10">
        <v>2</v>
      </c>
      <c r="B3" s="10">
        <f>B2+A3^1.25</f>
        <v>52.37841423000544</v>
      </c>
      <c r="C3" s="11">
        <v>10</v>
      </c>
      <c r="D3" s="10">
        <f t="shared" ref="D3" si="0">B3/C3</f>
        <v>5.2378414230005443</v>
      </c>
      <c r="E3" s="11">
        <f>F3-D3</f>
        <v>20.317714132555011</v>
      </c>
      <c r="F3" s="5">
        <f>B2/(C2-1)+E2</f>
        <v>25.555555555555557</v>
      </c>
      <c r="I3">
        <f>10-5*0.3</f>
        <v>8.5</v>
      </c>
      <c r="J3">
        <f>10-5</f>
        <v>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說明</vt:lpstr>
      <vt:lpstr>防禦值為導向</vt:lpstr>
      <vt:lpstr>血量為導向</vt:lpstr>
      <vt:lpstr>Sheet1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sakmor</dc:creator>
  <cp:lastModifiedBy>sakmor</cp:lastModifiedBy>
  <dcterms:created xsi:type="dcterms:W3CDTF">2017-01-12T06:06:10Z</dcterms:created>
  <dcterms:modified xsi:type="dcterms:W3CDTF">2017-01-13T05:31:05Z</dcterms:modified>
</cp:coreProperties>
</file>