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王光昇\Documents\Github\unityFantasy\企劃資料\"/>
    </mc:Choice>
  </mc:AlternateContent>
  <bookViews>
    <workbookView xWindow="720" yWindow="270" windowWidth="27660" windowHeight="11280" tabRatio="432" activeTab="1"/>
  </bookViews>
  <sheets>
    <sheet name="說明" sheetId="2" r:id="rId1"/>
    <sheet name="防禦值為導向" sheetId="5" r:id="rId2"/>
    <sheet name="血量為導向" sheetId="3" r:id="rId3"/>
    <sheet name="Sheet1" sheetId="1" r:id="rId4"/>
    <sheet name="Sheet6" sheetId="6" r:id="rId5"/>
  </sheets>
  <calcPr calcId="152511"/>
</workbook>
</file>

<file path=xl/calcChain.xml><?xml version="1.0" encoding="utf-8"?>
<calcChain xmlns="http://schemas.openxmlformats.org/spreadsheetml/2006/main">
  <c r="M102" i="5" l="1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O3" i="5" s="1"/>
  <c r="O4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S6" i="5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5" i="5"/>
  <c r="S4" i="5"/>
  <c r="S3" i="5"/>
  <c r="O5" i="5"/>
  <c r="F3" i="5" l="1"/>
  <c r="P3" i="5" s="1"/>
  <c r="O6" i="5"/>
  <c r="J3" i="6"/>
  <c r="I3" i="6"/>
  <c r="B2" i="6"/>
  <c r="K102" i="3"/>
  <c r="K3" i="3"/>
  <c r="K4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E102" i="3"/>
  <c r="E101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D3" i="3"/>
  <c r="B3" i="3" s="1"/>
  <c r="D4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Q3" i="3"/>
  <c r="O3" i="3" s="1"/>
  <c r="Q4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O7" i="5" l="1"/>
  <c r="U3" i="5"/>
  <c r="V3" i="5" s="1"/>
  <c r="W4" i="5" s="1"/>
  <c r="D2" i="6"/>
  <c r="D3" i="5"/>
  <c r="B3" i="6"/>
  <c r="F2" i="6"/>
  <c r="E2" i="6" s="1"/>
  <c r="F3" i="6" s="1"/>
  <c r="J3" i="5"/>
  <c r="E3" i="5"/>
  <c r="J3" i="3"/>
  <c r="H3" i="3"/>
  <c r="O4" i="3"/>
  <c r="Q5" i="3" s="1"/>
  <c r="S4" i="3"/>
  <c r="F4" i="3"/>
  <c r="J4" i="3" s="1"/>
  <c r="B4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O8" i="5" l="1"/>
  <c r="K3" i="5"/>
  <c r="F4" i="5"/>
  <c r="J4" i="5"/>
  <c r="D3" i="6"/>
  <c r="E3" i="6" s="1"/>
  <c r="U4" i="5"/>
  <c r="D4" i="5"/>
  <c r="D5" i="3"/>
  <c r="B5" i="3" s="1"/>
  <c r="H4" i="3"/>
  <c r="O5" i="3"/>
  <c r="Q6" i="3" s="1"/>
  <c r="S5" i="3"/>
  <c r="E4" i="5" l="1"/>
  <c r="F5" i="5" s="1"/>
  <c r="P4" i="5"/>
  <c r="O9" i="5"/>
  <c r="F5" i="3"/>
  <c r="J5" i="3" s="1"/>
  <c r="K4" i="5"/>
  <c r="V4" i="5"/>
  <c r="W5" i="5" s="1"/>
  <c r="U5" i="5"/>
  <c r="J5" i="5"/>
  <c r="D6" i="3"/>
  <c r="H5" i="3"/>
  <c r="O6" i="3"/>
  <c r="Q7" i="3" s="1"/>
  <c r="S6" i="3"/>
  <c r="E5" i="5" l="1"/>
  <c r="P5" i="5"/>
  <c r="O10" i="5"/>
  <c r="K5" i="5"/>
  <c r="V5" i="5"/>
  <c r="W6" i="5" s="1"/>
  <c r="U6" i="5"/>
  <c r="J6" i="5"/>
  <c r="F6" i="3"/>
  <c r="J6" i="3" s="1"/>
  <c r="B6" i="3"/>
  <c r="O7" i="3"/>
  <c r="Q8" i="3" s="1"/>
  <c r="S7" i="3"/>
  <c r="O11" i="5" l="1"/>
  <c r="U7" i="5"/>
  <c r="V6" i="5"/>
  <c r="W7" i="5" s="1"/>
  <c r="J7" i="5"/>
  <c r="D7" i="3"/>
  <c r="H6" i="3"/>
  <c r="O8" i="3"/>
  <c r="Q9" i="3" s="1"/>
  <c r="S8" i="3"/>
  <c r="O12" i="5" l="1"/>
  <c r="V7" i="5"/>
  <c r="W8" i="5" s="1"/>
  <c r="U8" i="5"/>
  <c r="J8" i="5"/>
  <c r="B7" i="3"/>
  <c r="F7" i="3"/>
  <c r="J7" i="3" s="1"/>
  <c r="O9" i="3"/>
  <c r="Q10" i="3" s="1"/>
  <c r="S9" i="3"/>
  <c r="O13" i="5" l="1"/>
  <c r="U9" i="5"/>
  <c r="V8" i="5"/>
  <c r="W9" i="5" s="1"/>
  <c r="J9" i="5"/>
  <c r="D8" i="3"/>
  <c r="H7" i="3"/>
  <c r="O10" i="3"/>
  <c r="Q11" i="3" s="1"/>
  <c r="S10" i="3"/>
  <c r="O14" i="5" l="1"/>
  <c r="U10" i="5"/>
  <c r="V9" i="5"/>
  <c r="W10" i="5" s="1"/>
  <c r="J10" i="5"/>
  <c r="B8" i="3"/>
  <c r="F8" i="3"/>
  <c r="J8" i="3" s="1"/>
  <c r="O11" i="3"/>
  <c r="Q12" i="3" s="1"/>
  <c r="S11" i="3"/>
  <c r="O15" i="5" l="1"/>
  <c r="U11" i="5"/>
  <c r="V10" i="5"/>
  <c r="W11" i="5" s="1"/>
  <c r="J11" i="5"/>
  <c r="D9" i="3"/>
  <c r="H8" i="3"/>
  <c r="O12" i="3"/>
  <c r="Q13" i="3" s="1"/>
  <c r="S12" i="3"/>
  <c r="O16" i="5" l="1"/>
  <c r="U12" i="5"/>
  <c r="V11" i="5"/>
  <c r="W12" i="5" s="1"/>
  <c r="J12" i="5"/>
  <c r="F9" i="3"/>
  <c r="J9" i="3" s="1"/>
  <c r="B9" i="3"/>
  <c r="O13" i="3"/>
  <c r="Q14" i="3" s="1"/>
  <c r="S13" i="3"/>
  <c r="O17" i="5" l="1"/>
  <c r="U13" i="5"/>
  <c r="V12" i="5"/>
  <c r="W13" i="5" s="1"/>
  <c r="J13" i="5"/>
  <c r="D10" i="3"/>
  <c r="H9" i="3"/>
  <c r="O14" i="3"/>
  <c r="Q15" i="3" s="1"/>
  <c r="S14" i="3"/>
  <c r="O18" i="5" l="1"/>
  <c r="U14" i="5"/>
  <c r="V13" i="5"/>
  <c r="W14" i="5" s="1"/>
  <c r="J14" i="5"/>
  <c r="B10" i="3"/>
  <c r="F10" i="3"/>
  <c r="J10" i="3" s="1"/>
  <c r="O15" i="3"/>
  <c r="Q16" i="3" s="1"/>
  <c r="S15" i="3"/>
  <c r="O19" i="5" l="1"/>
  <c r="U15" i="5"/>
  <c r="V14" i="5"/>
  <c r="W15" i="5" s="1"/>
  <c r="J15" i="5"/>
  <c r="D11" i="3"/>
  <c r="H10" i="3"/>
  <c r="O16" i="3"/>
  <c r="S16" i="3"/>
  <c r="O20" i="5" l="1"/>
  <c r="U16" i="5"/>
  <c r="V15" i="5"/>
  <c r="W16" i="5" s="1"/>
  <c r="J16" i="5"/>
  <c r="B11" i="3"/>
  <c r="F11" i="3"/>
  <c r="J11" i="3" s="1"/>
  <c r="O21" i="5" l="1"/>
  <c r="U17" i="5"/>
  <c r="V16" i="5"/>
  <c r="W17" i="5" s="1"/>
  <c r="J17" i="5"/>
  <c r="D12" i="3"/>
  <c r="H11" i="3"/>
  <c r="O22" i="5" l="1"/>
  <c r="V17" i="5"/>
  <c r="W18" i="5" s="1"/>
  <c r="U18" i="5"/>
  <c r="J18" i="5"/>
  <c r="B12" i="3"/>
  <c r="F12" i="3"/>
  <c r="J12" i="3" s="1"/>
  <c r="O23" i="5" l="1"/>
  <c r="V18" i="5"/>
  <c r="W19" i="5" s="1"/>
  <c r="U19" i="5"/>
  <c r="J19" i="5"/>
  <c r="D13" i="3"/>
  <c r="H12" i="3"/>
  <c r="O24" i="5" l="1"/>
  <c r="V19" i="5"/>
  <c r="W20" i="5" s="1"/>
  <c r="U20" i="5"/>
  <c r="J20" i="5"/>
  <c r="B13" i="3"/>
  <c r="F13" i="3"/>
  <c r="J13" i="3" s="1"/>
  <c r="O25" i="5" l="1"/>
  <c r="V20" i="5"/>
  <c r="W21" i="5" s="1"/>
  <c r="U21" i="5"/>
  <c r="J21" i="5"/>
  <c r="D14" i="3"/>
  <c r="H13" i="3"/>
  <c r="O26" i="5" l="1"/>
  <c r="V21" i="5"/>
  <c r="W22" i="5" s="1"/>
  <c r="U22" i="5"/>
  <c r="J22" i="5"/>
  <c r="B14" i="3"/>
  <c r="F14" i="3"/>
  <c r="J14" i="3" s="1"/>
  <c r="O27" i="5" l="1"/>
  <c r="V22" i="5"/>
  <c r="U23" i="5"/>
  <c r="J23" i="5"/>
  <c r="D15" i="3"/>
  <c r="H14" i="3"/>
  <c r="O28" i="5" l="1"/>
  <c r="W23" i="5"/>
  <c r="V23" i="5" s="1"/>
  <c r="W24" i="5" s="1"/>
  <c r="U24" i="5"/>
  <c r="J24" i="5"/>
  <c r="B15" i="3"/>
  <c r="F15" i="3"/>
  <c r="J15" i="3" s="1"/>
  <c r="O29" i="5" l="1"/>
  <c r="V24" i="5"/>
  <c r="W25" i="5" s="1"/>
  <c r="U25" i="5"/>
  <c r="J25" i="5"/>
  <c r="D16" i="3"/>
  <c r="H15" i="3"/>
  <c r="O30" i="5" l="1"/>
  <c r="V25" i="5"/>
  <c r="W26" i="5" s="1"/>
  <c r="U26" i="5"/>
  <c r="J26" i="5"/>
  <c r="B16" i="3"/>
  <c r="F16" i="3"/>
  <c r="J16" i="3" s="1"/>
  <c r="O31" i="5" l="1"/>
  <c r="V26" i="5"/>
  <c r="W27" i="5" s="1"/>
  <c r="U27" i="5"/>
  <c r="J27" i="5"/>
  <c r="D17" i="3"/>
  <c r="H16" i="3"/>
  <c r="O32" i="5" l="1"/>
  <c r="V27" i="5"/>
  <c r="W28" i="5" s="1"/>
  <c r="U28" i="5"/>
  <c r="J28" i="5"/>
  <c r="B17" i="3"/>
  <c r="F17" i="3"/>
  <c r="J17" i="3" s="1"/>
  <c r="O33" i="5" l="1"/>
  <c r="V28" i="5"/>
  <c r="W29" i="5" s="1"/>
  <c r="U29" i="5"/>
  <c r="J29" i="5"/>
  <c r="D18" i="3"/>
  <c r="H17" i="3"/>
  <c r="O34" i="5" l="1"/>
  <c r="V29" i="5"/>
  <c r="W30" i="5" s="1"/>
  <c r="U30" i="5"/>
  <c r="J30" i="5"/>
  <c r="B18" i="3"/>
  <c r="F18" i="3"/>
  <c r="J18" i="3" s="1"/>
  <c r="O35" i="5" l="1"/>
  <c r="V30" i="5"/>
  <c r="W31" i="5" s="1"/>
  <c r="U31" i="5"/>
  <c r="J31" i="5"/>
  <c r="D19" i="3"/>
  <c r="H18" i="3"/>
  <c r="O36" i="5" l="1"/>
  <c r="V31" i="5"/>
  <c r="W32" i="5" s="1"/>
  <c r="U32" i="5"/>
  <c r="J32" i="5"/>
  <c r="F19" i="3"/>
  <c r="J19" i="3" s="1"/>
  <c r="B19" i="3"/>
  <c r="O37" i="5" l="1"/>
  <c r="V32" i="5"/>
  <c r="W33" i="5" s="1"/>
  <c r="U33" i="5"/>
  <c r="J33" i="5"/>
  <c r="D20" i="3"/>
  <c r="H19" i="3"/>
  <c r="O38" i="5" l="1"/>
  <c r="U34" i="5"/>
  <c r="V33" i="5"/>
  <c r="W34" i="5" s="1"/>
  <c r="J34" i="5"/>
  <c r="B20" i="3"/>
  <c r="F20" i="3"/>
  <c r="J20" i="3" s="1"/>
  <c r="O39" i="5" l="1"/>
  <c r="V34" i="5"/>
  <c r="W35" i="5" s="1"/>
  <c r="U35" i="5"/>
  <c r="J35" i="5"/>
  <c r="D21" i="3"/>
  <c r="H20" i="3"/>
  <c r="O40" i="5" l="1"/>
  <c r="U36" i="5"/>
  <c r="V35" i="5"/>
  <c r="W36" i="5" s="1"/>
  <c r="J36" i="5"/>
  <c r="F21" i="3"/>
  <c r="J21" i="3" s="1"/>
  <c r="B21" i="3"/>
  <c r="O41" i="5" l="1"/>
  <c r="V36" i="5"/>
  <c r="W37" i="5" s="1"/>
  <c r="U37" i="5"/>
  <c r="J37" i="5"/>
  <c r="D22" i="3"/>
  <c r="H21" i="3"/>
  <c r="O42" i="5" l="1"/>
  <c r="U38" i="5"/>
  <c r="V37" i="5"/>
  <c r="W38" i="5" s="1"/>
  <c r="J38" i="5"/>
  <c r="B22" i="3"/>
  <c r="F22" i="3"/>
  <c r="J22" i="3" s="1"/>
  <c r="O43" i="5" l="1"/>
  <c r="V38" i="5"/>
  <c r="W39" i="5" s="1"/>
  <c r="U39" i="5"/>
  <c r="J39" i="5"/>
  <c r="D23" i="3"/>
  <c r="H22" i="3"/>
  <c r="O44" i="5" l="1"/>
  <c r="V39" i="5"/>
  <c r="W40" i="5" s="1"/>
  <c r="U40" i="5"/>
  <c r="J40" i="5"/>
  <c r="F23" i="3"/>
  <c r="J23" i="3" s="1"/>
  <c r="B23" i="3"/>
  <c r="O45" i="5" l="1"/>
  <c r="V40" i="5"/>
  <c r="W41" i="5" s="1"/>
  <c r="U41" i="5"/>
  <c r="J41" i="5"/>
  <c r="D24" i="3"/>
  <c r="H23" i="3"/>
  <c r="O46" i="5" l="1"/>
  <c r="V41" i="5"/>
  <c r="W42" i="5" s="1"/>
  <c r="U42" i="5"/>
  <c r="J42" i="5"/>
  <c r="B24" i="3"/>
  <c r="F24" i="3"/>
  <c r="J24" i="3" s="1"/>
  <c r="O47" i="5" l="1"/>
  <c r="V42" i="5"/>
  <c r="W43" i="5" s="1"/>
  <c r="U43" i="5"/>
  <c r="J43" i="5"/>
  <c r="D25" i="3"/>
  <c r="H24" i="3"/>
  <c r="O48" i="5" l="1"/>
  <c r="V43" i="5"/>
  <c r="W44" i="5" s="1"/>
  <c r="U44" i="5"/>
  <c r="J44" i="5"/>
  <c r="F25" i="3"/>
  <c r="J25" i="3" s="1"/>
  <c r="B25" i="3"/>
  <c r="O49" i="5" l="1"/>
  <c r="V44" i="5"/>
  <c r="W45" i="5" s="1"/>
  <c r="U45" i="5"/>
  <c r="J45" i="5"/>
  <c r="D26" i="3"/>
  <c r="H25" i="3"/>
  <c r="O50" i="5" l="1"/>
  <c r="V45" i="5"/>
  <c r="W46" i="5" s="1"/>
  <c r="U46" i="5"/>
  <c r="J46" i="5"/>
  <c r="B26" i="3"/>
  <c r="F26" i="3"/>
  <c r="J26" i="3" s="1"/>
  <c r="O51" i="5" l="1"/>
  <c r="V46" i="5"/>
  <c r="W47" i="5" s="1"/>
  <c r="U47" i="5"/>
  <c r="J47" i="5"/>
  <c r="D27" i="3"/>
  <c r="H26" i="3"/>
  <c r="O52" i="5" l="1"/>
  <c r="V47" i="5"/>
  <c r="W48" i="5" s="1"/>
  <c r="U48" i="5"/>
  <c r="J48" i="5"/>
  <c r="B27" i="3"/>
  <c r="F27" i="3"/>
  <c r="J27" i="3" s="1"/>
  <c r="O53" i="5" l="1"/>
  <c r="V48" i="5"/>
  <c r="W49" i="5" s="1"/>
  <c r="U49" i="5"/>
  <c r="J49" i="5"/>
  <c r="D28" i="3"/>
  <c r="H27" i="3"/>
  <c r="O54" i="5" l="1"/>
  <c r="V49" i="5"/>
  <c r="W50" i="5" s="1"/>
  <c r="U50" i="5"/>
  <c r="J50" i="5"/>
  <c r="B28" i="3"/>
  <c r="F28" i="3"/>
  <c r="J28" i="3" s="1"/>
  <c r="O55" i="5" l="1"/>
  <c r="V50" i="5"/>
  <c r="W51" i="5" s="1"/>
  <c r="U51" i="5"/>
  <c r="J51" i="5"/>
  <c r="D29" i="3"/>
  <c r="H28" i="3"/>
  <c r="O56" i="5" l="1"/>
  <c r="V51" i="5"/>
  <c r="W52" i="5" s="1"/>
  <c r="U52" i="5"/>
  <c r="J52" i="5"/>
  <c r="F29" i="3"/>
  <c r="J29" i="3" s="1"/>
  <c r="B29" i="3"/>
  <c r="O57" i="5" l="1"/>
  <c r="U53" i="5"/>
  <c r="V52" i="5"/>
  <c r="W53" i="5" s="1"/>
  <c r="J53" i="5"/>
  <c r="D30" i="3"/>
  <c r="H29" i="3"/>
  <c r="O58" i="5" l="1"/>
  <c r="V53" i="5"/>
  <c r="W54" i="5" s="1"/>
  <c r="U54" i="5"/>
  <c r="J54" i="5"/>
  <c r="B30" i="3"/>
  <c r="F30" i="3"/>
  <c r="J30" i="3" s="1"/>
  <c r="O59" i="5" l="1"/>
  <c r="V54" i="5"/>
  <c r="W55" i="5" s="1"/>
  <c r="U55" i="5"/>
  <c r="J55" i="5"/>
  <c r="D31" i="3"/>
  <c r="H30" i="3"/>
  <c r="O60" i="5" l="1"/>
  <c r="V55" i="5"/>
  <c r="W56" i="5" s="1"/>
  <c r="U56" i="5"/>
  <c r="J56" i="5"/>
  <c r="F31" i="3"/>
  <c r="J31" i="3" s="1"/>
  <c r="B31" i="3"/>
  <c r="O61" i="5" l="1"/>
  <c r="V56" i="5"/>
  <c r="W57" i="5" s="1"/>
  <c r="U57" i="5"/>
  <c r="J57" i="5"/>
  <c r="D32" i="3"/>
  <c r="H31" i="3"/>
  <c r="O62" i="5" l="1"/>
  <c r="V57" i="5"/>
  <c r="W58" i="5" s="1"/>
  <c r="U58" i="5"/>
  <c r="J58" i="5"/>
  <c r="B32" i="3"/>
  <c r="F32" i="3"/>
  <c r="J32" i="3" s="1"/>
  <c r="O63" i="5" l="1"/>
  <c r="V58" i="5"/>
  <c r="W59" i="5" s="1"/>
  <c r="U59" i="5"/>
  <c r="J59" i="5"/>
  <c r="D33" i="3"/>
  <c r="H32" i="3"/>
  <c r="O64" i="5" l="1"/>
  <c r="V59" i="5"/>
  <c r="W60" i="5" s="1"/>
  <c r="U60" i="5"/>
  <c r="J60" i="5"/>
  <c r="F33" i="3"/>
  <c r="J33" i="3" s="1"/>
  <c r="B33" i="3"/>
  <c r="O65" i="5" l="1"/>
  <c r="V60" i="5"/>
  <c r="W61" i="5" s="1"/>
  <c r="U61" i="5"/>
  <c r="J61" i="5"/>
  <c r="D34" i="3"/>
  <c r="H33" i="3"/>
  <c r="O66" i="5" l="1"/>
  <c r="V61" i="5"/>
  <c r="W62" i="5" s="1"/>
  <c r="U62" i="5"/>
  <c r="J62" i="5"/>
  <c r="B34" i="3"/>
  <c r="F34" i="3"/>
  <c r="J34" i="3" s="1"/>
  <c r="O67" i="5" l="1"/>
  <c r="V62" i="5"/>
  <c r="W63" i="5" s="1"/>
  <c r="U63" i="5"/>
  <c r="J63" i="5"/>
  <c r="D35" i="3"/>
  <c r="H34" i="3"/>
  <c r="O68" i="5" l="1"/>
  <c r="V63" i="5"/>
  <c r="W64" i="5" s="1"/>
  <c r="U64" i="5"/>
  <c r="J64" i="5"/>
  <c r="F35" i="3"/>
  <c r="J35" i="3" s="1"/>
  <c r="B35" i="3"/>
  <c r="O69" i="5" l="1"/>
  <c r="V64" i="5"/>
  <c r="W65" i="5" s="1"/>
  <c r="U65" i="5"/>
  <c r="J65" i="5"/>
  <c r="D36" i="3"/>
  <c r="H35" i="3"/>
  <c r="O70" i="5" l="1"/>
  <c r="V65" i="5"/>
  <c r="W66" i="5" s="1"/>
  <c r="U66" i="5"/>
  <c r="J66" i="5"/>
  <c r="B36" i="3"/>
  <c r="F36" i="3"/>
  <c r="J36" i="3" s="1"/>
  <c r="O71" i="5" l="1"/>
  <c r="V66" i="5"/>
  <c r="W67" i="5" s="1"/>
  <c r="U67" i="5"/>
  <c r="J67" i="5"/>
  <c r="D37" i="3"/>
  <c r="H36" i="3"/>
  <c r="O72" i="5" l="1"/>
  <c r="V67" i="5"/>
  <c r="W68" i="5" s="1"/>
  <c r="U68" i="5"/>
  <c r="J68" i="5"/>
  <c r="B37" i="3"/>
  <c r="F37" i="3"/>
  <c r="J37" i="3" s="1"/>
  <c r="O73" i="5" l="1"/>
  <c r="U69" i="5"/>
  <c r="V68" i="5"/>
  <c r="W69" i="5" s="1"/>
  <c r="J69" i="5"/>
  <c r="D38" i="3"/>
  <c r="H37" i="3"/>
  <c r="O74" i="5" l="1"/>
  <c r="V69" i="5"/>
  <c r="W70" i="5" s="1"/>
  <c r="U70" i="5"/>
  <c r="J70" i="5"/>
  <c r="B38" i="3"/>
  <c r="F38" i="3"/>
  <c r="J38" i="3" s="1"/>
  <c r="O75" i="5" l="1"/>
  <c r="V70" i="5"/>
  <c r="W71" i="5" s="1"/>
  <c r="U71" i="5"/>
  <c r="J71" i="5"/>
  <c r="D39" i="3"/>
  <c r="H38" i="3"/>
  <c r="O76" i="5" l="1"/>
  <c r="V71" i="5"/>
  <c r="W72" i="5" s="1"/>
  <c r="U72" i="5"/>
  <c r="J72" i="5"/>
  <c r="F39" i="3"/>
  <c r="J39" i="3" s="1"/>
  <c r="B39" i="3"/>
  <c r="O77" i="5" l="1"/>
  <c r="U73" i="5"/>
  <c r="V72" i="5"/>
  <c r="W73" i="5" s="1"/>
  <c r="J73" i="5"/>
  <c r="D40" i="3"/>
  <c r="H39" i="3"/>
  <c r="O78" i="5" l="1"/>
  <c r="V73" i="5"/>
  <c r="W74" i="5" s="1"/>
  <c r="U74" i="5"/>
  <c r="J74" i="5"/>
  <c r="B40" i="3"/>
  <c r="F40" i="3"/>
  <c r="J40" i="3" s="1"/>
  <c r="O79" i="5" l="1"/>
  <c r="V74" i="5"/>
  <c r="W75" i="5" s="1"/>
  <c r="U75" i="5"/>
  <c r="J75" i="5"/>
  <c r="D41" i="3"/>
  <c r="H40" i="3"/>
  <c r="O80" i="5" l="1"/>
  <c r="V75" i="5"/>
  <c r="W76" i="5" s="1"/>
  <c r="U76" i="5"/>
  <c r="J76" i="5"/>
  <c r="B41" i="3"/>
  <c r="F41" i="3"/>
  <c r="J41" i="3" s="1"/>
  <c r="O81" i="5" l="1"/>
  <c r="V76" i="5"/>
  <c r="W77" i="5" s="1"/>
  <c r="U77" i="5"/>
  <c r="J77" i="5"/>
  <c r="D42" i="3"/>
  <c r="H41" i="3"/>
  <c r="O82" i="5" l="1"/>
  <c r="V77" i="5"/>
  <c r="W78" i="5" s="1"/>
  <c r="U78" i="5"/>
  <c r="J78" i="5"/>
  <c r="F42" i="3"/>
  <c r="J42" i="3" s="1"/>
  <c r="B42" i="3"/>
  <c r="O83" i="5" l="1"/>
  <c r="V78" i="5"/>
  <c r="W79" i="5" s="1"/>
  <c r="U79" i="5"/>
  <c r="J79" i="5"/>
  <c r="D43" i="3"/>
  <c r="H42" i="3"/>
  <c r="O84" i="5" l="1"/>
  <c r="V79" i="5"/>
  <c r="W80" i="5" s="1"/>
  <c r="U80" i="5"/>
  <c r="J80" i="5"/>
  <c r="F43" i="3"/>
  <c r="J43" i="3" s="1"/>
  <c r="B43" i="3"/>
  <c r="O85" i="5" l="1"/>
  <c r="V80" i="5"/>
  <c r="W81" i="5" s="1"/>
  <c r="U81" i="5"/>
  <c r="J81" i="5"/>
  <c r="D44" i="3"/>
  <c r="H43" i="3"/>
  <c r="O86" i="5" l="1"/>
  <c r="V81" i="5"/>
  <c r="W82" i="5" s="1"/>
  <c r="U82" i="5"/>
  <c r="J82" i="5"/>
  <c r="B44" i="3"/>
  <c r="F44" i="3"/>
  <c r="J44" i="3" s="1"/>
  <c r="O87" i="5" l="1"/>
  <c r="V82" i="5"/>
  <c r="U83" i="5"/>
  <c r="J83" i="5"/>
  <c r="D45" i="3"/>
  <c r="H44" i="3"/>
  <c r="O88" i="5" l="1"/>
  <c r="W83" i="5"/>
  <c r="V83" i="5" s="1"/>
  <c r="W84" i="5" s="1"/>
  <c r="U84" i="5"/>
  <c r="J84" i="5"/>
  <c r="F45" i="3"/>
  <c r="J45" i="3" s="1"/>
  <c r="B45" i="3"/>
  <c r="O89" i="5" l="1"/>
  <c r="V84" i="5"/>
  <c r="W85" i="5" s="1"/>
  <c r="U85" i="5"/>
  <c r="J85" i="5"/>
  <c r="D46" i="3"/>
  <c r="H45" i="3"/>
  <c r="O90" i="5" l="1"/>
  <c r="V85" i="5"/>
  <c r="W86" i="5" s="1"/>
  <c r="U86" i="5"/>
  <c r="J86" i="5"/>
  <c r="B46" i="3"/>
  <c r="F46" i="3"/>
  <c r="J46" i="3" s="1"/>
  <c r="O91" i="5" l="1"/>
  <c r="V86" i="5"/>
  <c r="W87" i="5" s="1"/>
  <c r="U87" i="5"/>
  <c r="J87" i="5"/>
  <c r="D47" i="3"/>
  <c r="H46" i="3"/>
  <c r="O92" i="5" l="1"/>
  <c r="U88" i="5"/>
  <c r="V87" i="5"/>
  <c r="W88" i="5" s="1"/>
  <c r="J88" i="5"/>
  <c r="F47" i="3"/>
  <c r="J47" i="3" s="1"/>
  <c r="B47" i="3"/>
  <c r="O93" i="5" l="1"/>
  <c r="V88" i="5"/>
  <c r="W89" i="5" s="1"/>
  <c r="U89" i="5"/>
  <c r="J89" i="5"/>
  <c r="D48" i="3"/>
  <c r="H47" i="3"/>
  <c r="O94" i="5" l="1"/>
  <c r="V89" i="5"/>
  <c r="W90" i="5" s="1"/>
  <c r="U90" i="5"/>
  <c r="J90" i="5"/>
  <c r="B48" i="3"/>
  <c r="F48" i="3"/>
  <c r="J48" i="3" s="1"/>
  <c r="O95" i="5" l="1"/>
  <c r="V90" i="5"/>
  <c r="W91" i="5" s="1"/>
  <c r="U91" i="5"/>
  <c r="J91" i="5"/>
  <c r="D49" i="3"/>
  <c r="H48" i="3"/>
  <c r="O96" i="5" l="1"/>
  <c r="U92" i="5"/>
  <c r="V91" i="5"/>
  <c r="W92" i="5" s="1"/>
  <c r="J92" i="5"/>
  <c r="F49" i="3"/>
  <c r="J49" i="3" s="1"/>
  <c r="B49" i="3"/>
  <c r="O97" i="5" l="1"/>
  <c r="V92" i="5"/>
  <c r="W93" i="5" s="1"/>
  <c r="U93" i="5"/>
  <c r="J93" i="5"/>
  <c r="D50" i="3"/>
  <c r="H49" i="3"/>
  <c r="O98" i="5" l="1"/>
  <c r="V93" i="5"/>
  <c r="W94" i="5" s="1"/>
  <c r="U94" i="5"/>
  <c r="J94" i="5"/>
  <c r="B50" i="3"/>
  <c r="F50" i="3"/>
  <c r="J50" i="3" s="1"/>
  <c r="O99" i="5" l="1"/>
  <c r="V94" i="5"/>
  <c r="W95" i="5" s="1"/>
  <c r="U95" i="5"/>
  <c r="J95" i="5"/>
  <c r="D51" i="3"/>
  <c r="H50" i="3"/>
  <c r="O100" i="5" l="1"/>
  <c r="V95" i="5"/>
  <c r="W96" i="5" s="1"/>
  <c r="U96" i="5"/>
  <c r="J96" i="5"/>
  <c r="F51" i="3"/>
  <c r="J51" i="3" s="1"/>
  <c r="B51" i="3"/>
  <c r="O102" i="5" l="1"/>
  <c r="O101" i="5"/>
  <c r="V96" i="5"/>
  <c r="W97" i="5" s="1"/>
  <c r="U97" i="5"/>
  <c r="J97" i="5"/>
  <c r="D52" i="3"/>
  <c r="H51" i="3"/>
  <c r="V97" i="5" l="1"/>
  <c r="W98" i="5" s="1"/>
  <c r="U98" i="5"/>
  <c r="J98" i="5"/>
  <c r="B52" i="3"/>
  <c r="F52" i="3"/>
  <c r="J52" i="3" s="1"/>
  <c r="V98" i="5" l="1"/>
  <c r="W99" i="5" s="1"/>
  <c r="U99" i="5"/>
  <c r="J99" i="5"/>
  <c r="D53" i="3"/>
  <c r="H52" i="3"/>
  <c r="V99" i="5" l="1"/>
  <c r="W100" i="5" s="1"/>
  <c r="U100" i="5"/>
  <c r="J100" i="5"/>
  <c r="F53" i="3"/>
  <c r="J53" i="3" s="1"/>
  <c r="B53" i="3"/>
  <c r="V100" i="5" l="1"/>
  <c r="W101" i="5" s="1"/>
  <c r="U101" i="5"/>
  <c r="J101" i="5"/>
  <c r="D54" i="3"/>
  <c r="H53" i="3"/>
  <c r="J102" i="5" l="1"/>
  <c r="U102" i="5"/>
  <c r="V101" i="5"/>
  <c r="W102" i="5" s="1"/>
  <c r="B54" i="3"/>
  <c r="F54" i="3"/>
  <c r="J54" i="3" s="1"/>
  <c r="V102" i="5" l="1"/>
  <c r="D55" i="3"/>
  <c r="H54" i="3"/>
  <c r="F55" i="3" l="1"/>
  <c r="J55" i="3" s="1"/>
  <c r="B55" i="3"/>
  <c r="D56" i="3" l="1"/>
  <c r="H55" i="3"/>
  <c r="B56" i="3" l="1"/>
  <c r="F56" i="3"/>
  <c r="J56" i="3" s="1"/>
  <c r="D57" i="3" l="1"/>
  <c r="H56" i="3"/>
  <c r="F57" i="3" l="1"/>
  <c r="J57" i="3" s="1"/>
  <c r="B57" i="3"/>
  <c r="D58" i="3" l="1"/>
  <c r="H57" i="3"/>
  <c r="B58" i="3" l="1"/>
  <c r="F58" i="3"/>
  <c r="J58" i="3" s="1"/>
  <c r="D59" i="3" l="1"/>
  <c r="H58" i="3"/>
  <c r="F59" i="3" l="1"/>
  <c r="J59" i="3" s="1"/>
  <c r="B59" i="3"/>
  <c r="D60" i="3" l="1"/>
  <c r="H59" i="3"/>
  <c r="B60" i="3" l="1"/>
  <c r="F60" i="3"/>
  <c r="J60" i="3" s="1"/>
  <c r="D61" i="3" l="1"/>
  <c r="H60" i="3"/>
  <c r="F61" i="3" l="1"/>
  <c r="J61" i="3" s="1"/>
  <c r="B61" i="3"/>
  <c r="D62" i="3" l="1"/>
  <c r="H61" i="3"/>
  <c r="B62" i="3" l="1"/>
  <c r="F62" i="3"/>
  <c r="J62" i="3" s="1"/>
  <c r="D63" i="3" l="1"/>
  <c r="H62" i="3"/>
  <c r="F63" i="3" l="1"/>
  <c r="J63" i="3" s="1"/>
  <c r="B63" i="3"/>
  <c r="D64" i="3" l="1"/>
  <c r="H63" i="3"/>
  <c r="B64" i="3" l="1"/>
  <c r="F64" i="3"/>
  <c r="J64" i="3" s="1"/>
  <c r="D65" i="3" l="1"/>
  <c r="H64" i="3"/>
  <c r="F65" i="3" l="1"/>
  <c r="J65" i="3" s="1"/>
  <c r="B65" i="3"/>
  <c r="D66" i="3" l="1"/>
  <c r="H65" i="3"/>
  <c r="B66" i="3" l="1"/>
  <c r="F66" i="3"/>
  <c r="J66" i="3" s="1"/>
  <c r="D67" i="3" l="1"/>
  <c r="H66" i="3"/>
  <c r="F67" i="3" l="1"/>
  <c r="J67" i="3" s="1"/>
  <c r="B67" i="3"/>
  <c r="D68" i="3" l="1"/>
  <c r="H67" i="3"/>
  <c r="B68" i="3" l="1"/>
  <c r="F68" i="3"/>
  <c r="J68" i="3" s="1"/>
  <c r="D69" i="3" l="1"/>
  <c r="H68" i="3"/>
  <c r="F69" i="3" l="1"/>
  <c r="J69" i="3" s="1"/>
  <c r="B69" i="3"/>
  <c r="D70" i="3" l="1"/>
  <c r="H69" i="3"/>
  <c r="B70" i="3" l="1"/>
  <c r="F70" i="3"/>
  <c r="J70" i="3" s="1"/>
  <c r="D71" i="3" l="1"/>
  <c r="H70" i="3"/>
  <c r="F71" i="3" l="1"/>
  <c r="J71" i="3" s="1"/>
  <c r="B71" i="3"/>
  <c r="D72" i="3" l="1"/>
  <c r="H71" i="3"/>
  <c r="B72" i="3" l="1"/>
  <c r="F72" i="3"/>
  <c r="J72" i="3" s="1"/>
  <c r="D73" i="3" l="1"/>
  <c r="H72" i="3"/>
  <c r="F73" i="3" l="1"/>
  <c r="J73" i="3" s="1"/>
  <c r="B73" i="3"/>
  <c r="D74" i="3" l="1"/>
  <c r="H73" i="3"/>
  <c r="B74" i="3" l="1"/>
  <c r="F74" i="3"/>
  <c r="J74" i="3" s="1"/>
  <c r="D75" i="3" l="1"/>
  <c r="H74" i="3"/>
  <c r="F75" i="3" l="1"/>
  <c r="J75" i="3" s="1"/>
  <c r="B75" i="3"/>
  <c r="D76" i="3" l="1"/>
  <c r="H75" i="3"/>
  <c r="B76" i="3" l="1"/>
  <c r="F76" i="3"/>
  <c r="J76" i="3" s="1"/>
  <c r="D77" i="3" l="1"/>
  <c r="H76" i="3"/>
  <c r="F77" i="3" l="1"/>
  <c r="J77" i="3" s="1"/>
  <c r="B77" i="3"/>
  <c r="D78" i="3" l="1"/>
  <c r="H77" i="3"/>
  <c r="B78" i="3" l="1"/>
  <c r="F78" i="3"/>
  <c r="J78" i="3" s="1"/>
  <c r="D79" i="3" l="1"/>
  <c r="H78" i="3"/>
  <c r="F79" i="3" l="1"/>
  <c r="J79" i="3" s="1"/>
  <c r="B79" i="3"/>
  <c r="D80" i="3" l="1"/>
  <c r="H79" i="3"/>
  <c r="B80" i="3" l="1"/>
  <c r="F80" i="3"/>
  <c r="J80" i="3" s="1"/>
  <c r="D81" i="3" l="1"/>
  <c r="H80" i="3"/>
  <c r="F81" i="3" l="1"/>
  <c r="J81" i="3" s="1"/>
  <c r="B81" i="3"/>
  <c r="D82" i="3" l="1"/>
  <c r="H81" i="3"/>
  <c r="B82" i="3" l="1"/>
  <c r="F82" i="3"/>
  <c r="J82" i="3" s="1"/>
  <c r="D83" i="3" l="1"/>
  <c r="H82" i="3"/>
  <c r="F83" i="3" l="1"/>
  <c r="J83" i="3" s="1"/>
  <c r="B83" i="3"/>
  <c r="D84" i="3" l="1"/>
  <c r="H83" i="3"/>
  <c r="B84" i="3" l="1"/>
  <c r="F84" i="3"/>
  <c r="J84" i="3" s="1"/>
  <c r="D85" i="3" l="1"/>
  <c r="H84" i="3"/>
  <c r="F85" i="3" l="1"/>
  <c r="J85" i="3" s="1"/>
  <c r="B85" i="3"/>
  <c r="D86" i="3" l="1"/>
  <c r="H85" i="3"/>
  <c r="B86" i="3" l="1"/>
  <c r="F86" i="3"/>
  <c r="J86" i="3" s="1"/>
  <c r="D87" i="3" l="1"/>
  <c r="H86" i="3"/>
  <c r="F87" i="3" l="1"/>
  <c r="J87" i="3" s="1"/>
  <c r="B87" i="3"/>
  <c r="D88" i="3" l="1"/>
  <c r="H87" i="3"/>
  <c r="B88" i="3" l="1"/>
  <c r="F88" i="3"/>
  <c r="J88" i="3" s="1"/>
  <c r="D89" i="3" l="1"/>
  <c r="H88" i="3"/>
  <c r="F89" i="3" l="1"/>
  <c r="J89" i="3" s="1"/>
  <c r="B89" i="3"/>
  <c r="D90" i="3" l="1"/>
  <c r="H89" i="3"/>
  <c r="B90" i="3" l="1"/>
  <c r="F90" i="3"/>
  <c r="J90" i="3" s="1"/>
  <c r="D91" i="3" l="1"/>
  <c r="H90" i="3"/>
  <c r="F91" i="3" l="1"/>
  <c r="J91" i="3" s="1"/>
  <c r="B91" i="3"/>
  <c r="D92" i="3" l="1"/>
  <c r="H91" i="3"/>
  <c r="B92" i="3" l="1"/>
  <c r="F92" i="3"/>
  <c r="J92" i="3" s="1"/>
  <c r="D93" i="3" l="1"/>
  <c r="H92" i="3"/>
  <c r="F93" i="3" l="1"/>
  <c r="J93" i="3" s="1"/>
  <c r="B93" i="3"/>
  <c r="D94" i="3" l="1"/>
  <c r="H93" i="3"/>
  <c r="B94" i="3" l="1"/>
  <c r="F94" i="3"/>
  <c r="J94" i="3" s="1"/>
  <c r="D95" i="3" l="1"/>
  <c r="H94" i="3"/>
  <c r="F95" i="3" l="1"/>
  <c r="J95" i="3" s="1"/>
  <c r="B95" i="3"/>
  <c r="D96" i="3" l="1"/>
  <c r="H95" i="3"/>
  <c r="B96" i="3" l="1"/>
  <c r="F96" i="3"/>
  <c r="J96" i="3" s="1"/>
  <c r="D97" i="3" l="1"/>
  <c r="H96" i="3"/>
  <c r="F97" i="3" l="1"/>
  <c r="J97" i="3" s="1"/>
  <c r="B97" i="3"/>
  <c r="D98" i="3" l="1"/>
  <c r="H97" i="3"/>
  <c r="B98" i="3" l="1"/>
  <c r="F98" i="3"/>
  <c r="J98" i="3" s="1"/>
  <c r="D99" i="3" l="1"/>
  <c r="H98" i="3"/>
  <c r="F99" i="3" l="1"/>
  <c r="J99" i="3" s="1"/>
  <c r="B99" i="3"/>
  <c r="D100" i="3" l="1"/>
  <c r="H99" i="3"/>
  <c r="B100" i="3" l="1"/>
  <c r="F100" i="3"/>
  <c r="J100" i="3" s="1"/>
  <c r="D101" i="3" l="1"/>
  <c r="H100" i="3"/>
  <c r="B101" i="3" l="1"/>
  <c r="F101" i="3"/>
  <c r="J101" i="3" s="1"/>
  <c r="D102" i="3" l="1"/>
  <c r="H101" i="3"/>
  <c r="F102" i="3" l="1"/>
  <c r="J102" i="3" s="1"/>
  <c r="B102" i="3"/>
  <c r="H102" i="3" s="1"/>
  <c r="D28" i="5"/>
  <c r="D48" i="5"/>
  <c r="D64" i="5"/>
  <c r="D80" i="5"/>
  <c r="D96" i="5"/>
  <c r="D14" i="5"/>
  <c r="D30" i="5"/>
  <c r="D34" i="5"/>
  <c r="D50" i="5"/>
  <c r="D54" i="5"/>
  <c r="D62" i="5"/>
  <c r="D66" i="5"/>
  <c r="D74" i="5"/>
  <c r="D78" i="5"/>
  <c r="D94" i="5"/>
  <c r="D98" i="5"/>
  <c r="D8" i="5"/>
  <c r="D16" i="5"/>
  <c r="D32" i="5"/>
  <c r="D44" i="5"/>
  <c r="D60" i="5"/>
  <c r="D76" i="5"/>
  <c r="D92" i="5"/>
  <c r="D20" i="5"/>
  <c r="D36" i="5"/>
  <c r="D56" i="5"/>
  <c r="D72" i="5"/>
  <c r="D88" i="5"/>
  <c r="D10" i="5"/>
  <c r="D22" i="5"/>
  <c r="D26" i="5"/>
  <c r="D42" i="5"/>
  <c r="D46" i="5"/>
  <c r="D58" i="5"/>
  <c r="D70" i="5"/>
  <c r="D86" i="5"/>
  <c r="D90" i="5"/>
  <c r="D102" i="5"/>
  <c r="D12" i="5"/>
  <c r="D24" i="5"/>
  <c r="D40" i="5"/>
  <c r="D52" i="5"/>
  <c r="D68" i="5"/>
  <c r="D84" i="5"/>
  <c r="D100" i="5"/>
  <c r="D9" i="5"/>
  <c r="D13" i="5"/>
  <c r="D21" i="5"/>
  <c r="D25" i="5"/>
  <c r="D33" i="5"/>
  <c r="D41" i="5"/>
  <c r="D45" i="5"/>
  <c r="D49" i="5"/>
  <c r="D53" i="5"/>
  <c r="D57" i="5"/>
  <c r="D61" i="5"/>
  <c r="D65" i="5"/>
  <c r="D73" i="5"/>
  <c r="D77" i="5"/>
  <c r="D85" i="5"/>
  <c r="D89" i="5"/>
  <c r="D97" i="5"/>
  <c r="D69" i="5"/>
  <c r="D101" i="5"/>
  <c r="D6" i="5"/>
  <c r="D5" i="5"/>
  <c r="F6" i="5" s="1"/>
  <c r="D18" i="5"/>
  <c r="D17" i="5"/>
  <c r="D38" i="5"/>
  <c r="D37" i="5"/>
  <c r="D82" i="5"/>
  <c r="D81" i="5"/>
  <c r="D29" i="5"/>
  <c r="D93" i="5"/>
  <c r="D11" i="5"/>
  <c r="D27" i="5"/>
  <c r="D43" i="5"/>
  <c r="D59" i="5"/>
  <c r="D75" i="5"/>
  <c r="D91" i="5"/>
  <c r="D51" i="5"/>
  <c r="D67" i="5"/>
  <c r="D7" i="5"/>
  <c r="D23" i="5"/>
  <c r="D39" i="5"/>
  <c r="D55" i="5"/>
  <c r="D71" i="5"/>
  <c r="D87" i="5"/>
  <c r="D35" i="5"/>
  <c r="D99" i="5"/>
  <c r="D15" i="5"/>
  <c r="D31" i="5"/>
  <c r="D47" i="5"/>
  <c r="D63" i="5"/>
  <c r="D79" i="5"/>
  <c r="D95" i="5"/>
  <c r="D19" i="5"/>
  <c r="D83" i="5"/>
  <c r="E6" i="5" l="1"/>
  <c r="F7" i="5" s="1"/>
  <c r="P6" i="5"/>
  <c r="K6" i="5"/>
  <c r="E7" i="5" l="1"/>
  <c r="F8" i="5" s="1"/>
  <c r="P7" i="5"/>
  <c r="K7" i="5"/>
  <c r="E8" i="5" l="1"/>
  <c r="F9" i="5" s="1"/>
  <c r="P8" i="5"/>
  <c r="K8" i="5"/>
  <c r="E9" i="5" l="1"/>
  <c r="F10" i="5" s="1"/>
  <c r="P9" i="5"/>
  <c r="K9" i="5"/>
  <c r="E10" i="5" l="1"/>
  <c r="F11" i="5" s="1"/>
  <c r="P10" i="5"/>
  <c r="K10" i="5"/>
  <c r="E11" i="5" l="1"/>
  <c r="F12" i="5" s="1"/>
  <c r="P11" i="5"/>
  <c r="K11" i="5"/>
  <c r="E12" i="5" l="1"/>
  <c r="F13" i="5" s="1"/>
  <c r="P12" i="5"/>
  <c r="K12" i="5"/>
  <c r="E13" i="5" l="1"/>
  <c r="F14" i="5" s="1"/>
  <c r="P13" i="5"/>
  <c r="K13" i="5"/>
  <c r="E14" i="5" l="1"/>
  <c r="F15" i="5" s="1"/>
  <c r="P14" i="5"/>
  <c r="K14" i="5"/>
  <c r="E15" i="5" l="1"/>
  <c r="F16" i="5" s="1"/>
  <c r="P15" i="5"/>
  <c r="K15" i="5"/>
  <c r="E16" i="5" l="1"/>
  <c r="F17" i="5" s="1"/>
  <c r="P16" i="5"/>
  <c r="K16" i="5"/>
  <c r="E17" i="5" l="1"/>
  <c r="F18" i="5" s="1"/>
  <c r="P17" i="5"/>
  <c r="K17" i="5"/>
  <c r="E18" i="5" l="1"/>
  <c r="F19" i="5" s="1"/>
  <c r="P18" i="5"/>
  <c r="K18" i="5"/>
  <c r="E19" i="5" l="1"/>
  <c r="F20" i="5" s="1"/>
  <c r="P19" i="5"/>
  <c r="K19" i="5"/>
  <c r="E20" i="5" l="1"/>
  <c r="F21" i="5" s="1"/>
  <c r="P20" i="5"/>
  <c r="K20" i="5"/>
  <c r="E21" i="5" l="1"/>
  <c r="F22" i="5" s="1"/>
  <c r="P21" i="5"/>
  <c r="K21" i="5"/>
  <c r="E22" i="5" l="1"/>
  <c r="F23" i="5" s="1"/>
  <c r="P22" i="5"/>
  <c r="K22" i="5"/>
  <c r="E23" i="5" l="1"/>
  <c r="F24" i="5" s="1"/>
  <c r="P23" i="5"/>
  <c r="K23" i="5"/>
  <c r="E24" i="5" l="1"/>
  <c r="F25" i="5" s="1"/>
  <c r="P24" i="5"/>
  <c r="K24" i="5"/>
  <c r="E25" i="5" l="1"/>
  <c r="F26" i="5" s="1"/>
  <c r="P25" i="5"/>
  <c r="K25" i="5"/>
  <c r="E26" i="5" l="1"/>
  <c r="F27" i="5" s="1"/>
  <c r="P26" i="5"/>
  <c r="K26" i="5"/>
  <c r="E27" i="5" l="1"/>
  <c r="F28" i="5" s="1"/>
  <c r="P27" i="5"/>
  <c r="K27" i="5"/>
  <c r="E28" i="5" l="1"/>
  <c r="F29" i="5" s="1"/>
  <c r="P28" i="5"/>
  <c r="K28" i="5"/>
  <c r="E29" i="5" l="1"/>
  <c r="F30" i="5" s="1"/>
  <c r="P29" i="5"/>
  <c r="K29" i="5"/>
  <c r="E30" i="5" l="1"/>
  <c r="F31" i="5" s="1"/>
  <c r="P30" i="5"/>
  <c r="K30" i="5"/>
  <c r="E31" i="5" l="1"/>
  <c r="F32" i="5" s="1"/>
  <c r="P31" i="5"/>
  <c r="K31" i="5"/>
  <c r="E32" i="5" l="1"/>
  <c r="F33" i="5" s="1"/>
  <c r="P32" i="5"/>
  <c r="K32" i="5"/>
  <c r="E33" i="5" l="1"/>
  <c r="F34" i="5" s="1"/>
  <c r="P33" i="5"/>
  <c r="K33" i="5"/>
  <c r="E34" i="5" l="1"/>
  <c r="F35" i="5" s="1"/>
  <c r="P34" i="5"/>
  <c r="K34" i="5"/>
  <c r="E35" i="5" l="1"/>
  <c r="F36" i="5" s="1"/>
  <c r="P35" i="5"/>
  <c r="K35" i="5"/>
  <c r="E36" i="5" l="1"/>
  <c r="F37" i="5" s="1"/>
  <c r="P36" i="5"/>
  <c r="K36" i="5"/>
  <c r="E37" i="5" l="1"/>
  <c r="F38" i="5" s="1"/>
  <c r="P37" i="5"/>
  <c r="K37" i="5"/>
  <c r="E38" i="5" l="1"/>
  <c r="F39" i="5" s="1"/>
  <c r="P38" i="5"/>
  <c r="K38" i="5"/>
  <c r="E39" i="5" l="1"/>
  <c r="F40" i="5" s="1"/>
  <c r="P39" i="5"/>
  <c r="K39" i="5"/>
  <c r="E40" i="5" l="1"/>
  <c r="F41" i="5" s="1"/>
  <c r="P40" i="5"/>
  <c r="K40" i="5"/>
  <c r="E41" i="5" l="1"/>
  <c r="F42" i="5" s="1"/>
  <c r="P41" i="5"/>
  <c r="K41" i="5"/>
  <c r="E42" i="5" l="1"/>
  <c r="F43" i="5" s="1"/>
  <c r="P42" i="5"/>
  <c r="K42" i="5"/>
  <c r="E43" i="5" l="1"/>
  <c r="F44" i="5" s="1"/>
  <c r="P43" i="5"/>
  <c r="K43" i="5"/>
  <c r="E44" i="5" l="1"/>
  <c r="F45" i="5" s="1"/>
  <c r="P44" i="5"/>
  <c r="K44" i="5"/>
  <c r="E45" i="5" l="1"/>
  <c r="F46" i="5" s="1"/>
  <c r="P45" i="5"/>
  <c r="K45" i="5"/>
  <c r="E46" i="5" l="1"/>
  <c r="F47" i="5" s="1"/>
  <c r="P46" i="5"/>
  <c r="K46" i="5"/>
  <c r="E47" i="5" l="1"/>
  <c r="F48" i="5" s="1"/>
  <c r="P47" i="5"/>
  <c r="K47" i="5"/>
  <c r="E48" i="5" l="1"/>
  <c r="F49" i="5" s="1"/>
  <c r="P48" i="5"/>
  <c r="K48" i="5"/>
  <c r="E49" i="5" l="1"/>
  <c r="F50" i="5" s="1"/>
  <c r="P49" i="5"/>
  <c r="K49" i="5"/>
  <c r="E50" i="5" l="1"/>
  <c r="F51" i="5" s="1"/>
  <c r="P50" i="5"/>
  <c r="K50" i="5"/>
  <c r="E51" i="5" l="1"/>
  <c r="F52" i="5" s="1"/>
  <c r="P51" i="5"/>
  <c r="K51" i="5"/>
  <c r="E52" i="5" l="1"/>
  <c r="F53" i="5" s="1"/>
  <c r="P52" i="5"/>
  <c r="K52" i="5"/>
  <c r="E53" i="5" l="1"/>
  <c r="F54" i="5" s="1"/>
  <c r="P53" i="5"/>
  <c r="K53" i="5"/>
  <c r="E54" i="5" l="1"/>
  <c r="F55" i="5" s="1"/>
  <c r="P54" i="5"/>
  <c r="K54" i="5"/>
  <c r="E55" i="5" l="1"/>
  <c r="F56" i="5" s="1"/>
  <c r="P55" i="5"/>
  <c r="K55" i="5"/>
  <c r="E56" i="5" l="1"/>
  <c r="F57" i="5" s="1"/>
  <c r="P56" i="5"/>
  <c r="K56" i="5"/>
  <c r="E57" i="5" l="1"/>
  <c r="F58" i="5" s="1"/>
  <c r="P57" i="5"/>
  <c r="K57" i="5"/>
  <c r="E58" i="5" l="1"/>
  <c r="F59" i="5" s="1"/>
  <c r="P58" i="5"/>
  <c r="K58" i="5"/>
  <c r="E59" i="5" l="1"/>
  <c r="F60" i="5" s="1"/>
  <c r="P59" i="5"/>
  <c r="K59" i="5"/>
  <c r="E60" i="5" l="1"/>
  <c r="F61" i="5" s="1"/>
  <c r="P60" i="5"/>
  <c r="K60" i="5"/>
  <c r="E61" i="5" l="1"/>
  <c r="F62" i="5" s="1"/>
  <c r="P61" i="5"/>
  <c r="K61" i="5"/>
  <c r="E62" i="5" l="1"/>
  <c r="F63" i="5" s="1"/>
  <c r="P62" i="5"/>
  <c r="K62" i="5"/>
  <c r="E63" i="5" l="1"/>
  <c r="F64" i="5" s="1"/>
  <c r="P63" i="5"/>
  <c r="K63" i="5"/>
  <c r="E64" i="5" l="1"/>
  <c r="F65" i="5" s="1"/>
  <c r="P64" i="5"/>
  <c r="K64" i="5"/>
  <c r="E65" i="5" l="1"/>
  <c r="F66" i="5" s="1"/>
  <c r="P65" i="5"/>
  <c r="K65" i="5"/>
  <c r="E66" i="5" l="1"/>
  <c r="F67" i="5" s="1"/>
  <c r="P66" i="5"/>
  <c r="K66" i="5"/>
  <c r="E67" i="5" l="1"/>
  <c r="F68" i="5" s="1"/>
  <c r="P67" i="5"/>
  <c r="K67" i="5"/>
  <c r="E68" i="5" l="1"/>
  <c r="F69" i="5" s="1"/>
  <c r="P68" i="5"/>
  <c r="K68" i="5"/>
  <c r="E69" i="5" l="1"/>
  <c r="F70" i="5" s="1"/>
  <c r="P69" i="5"/>
  <c r="K69" i="5"/>
  <c r="E70" i="5" l="1"/>
  <c r="F71" i="5" s="1"/>
  <c r="P70" i="5"/>
  <c r="K70" i="5"/>
  <c r="E71" i="5" l="1"/>
  <c r="F72" i="5" s="1"/>
  <c r="P71" i="5"/>
  <c r="K71" i="5"/>
  <c r="E72" i="5" l="1"/>
  <c r="F73" i="5" s="1"/>
  <c r="P72" i="5"/>
  <c r="K72" i="5"/>
  <c r="E73" i="5" l="1"/>
  <c r="F74" i="5" s="1"/>
  <c r="P73" i="5"/>
  <c r="K73" i="5"/>
  <c r="E74" i="5" l="1"/>
  <c r="F75" i="5" s="1"/>
  <c r="P74" i="5"/>
  <c r="K74" i="5"/>
  <c r="E75" i="5" l="1"/>
  <c r="F76" i="5" s="1"/>
  <c r="P75" i="5"/>
  <c r="K75" i="5"/>
  <c r="E76" i="5" l="1"/>
  <c r="F77" i="5" s="1"/>
  <c r="P76" i="5"/>
  <c r="K76" i="5"/>
  <c r="E77" i="5" l="1"/>
  <c r="F78" i="5" s="1"/>
  <c r="P77" i="5"/>
  <c r="K77" i="5"/>
  <c r="E78" i="5" l="1"/>
  <c r="F79" i="5" s="1"/>
  <c r="P78" i="5"/>
  <c r="K78" i="5"/>
  <c r="E79" i="5" l="1"/>
  <c r="F80" i="5" s="1"/>
  <c r="P79" i="5"/>
  <c r="K79" i="5"/>
  <c r="E80" i="5" l="1"/>
  <c r="F81" i="5" s="1"/>
  <c r="P80" i="5"/>
  <c r="K80" i="5"/>
  <c r="E81" i="5" l="1"/>
  <c r="F82" i="5" s="1"/>
  <c r="P81" i="5"/>
  <c r="K81" i="5"/>
  <c r="E82" i="5" l="1"/>
  <c r="F83" i="5" s="1"/>
  <c r="P82" i="5"/>
  <c r="K82" i="5"/>
  <c r="E83" i="5" l="1"/>
  <c r="F84" i="5" s="1"/>
  <c r="P83" i="5"/>
  <c r="K83" i="5"/>
  <c r="E84" i="5" l="1"/>
  <c r="F85" i="5" s="1"/>
  <c r="P84" i="5"/>
  <c r="K84" i="5"/>
  <c r="E85" i="5" l="1"/>
  <c r="F86" i="5" s="1"/>
  <c r="P85" i="5"/>
  <c r="K85" i="5"/>
  <c r="E86" i="5" l="1"/>
  <c r="F87" i="5" s="1"/>
  <c r="P86" i="5"/>
  <c r="K86" i="5"/>
  <c r="E87" i="5" l="1"/>
  <c r="F88" i="5" s="1"/>
  <c r="P87" i="5"/>
  <c r="K87" i="5"/>
  <c r="E88" i="5" l="1"/>
  <c r="F89" i="5" s="1"/>
  <c r="P88" i="5"/>
  <c r="K88" i="5"/>
  <c r="E89" i="5" l="1"/>
  <c r="F90" i="5" s="1"/>
  <c r="P89" i="5"/>
  <c r="K89" i="5"/>
  <c r="E90" i="5" l="1"/>
  <c r="F91" i="5" s="1"/>
  <c r="P90" i="5"/>
  <c r="K90" i="5"/>
  <c r="E91" i="5" l="1"/>
  <c r="F92" i="5" s="1"/>
  <c r="P91" i="5"/>
  <c r="K91" i="5"/>
  <c r="E92" i="5" l="1"/>
  <c r="F93" i="5" s="1"/>
  <c r="P92" i="5"/>
  <c r="K92" i="5"/>
  <c r="E93" i="5" l="1"/>
  <c r="F94" i="5" s="1"/>
  <c r="P93" i="5"/>
  <c r="K93" i="5"/>
  <c r="E94" i="5" l="1"/>
  <c r="F95" i="5" s="1"/>
  <c r="P94" i="5"/>
  <c r="K94" i="5"/>
  <c r="E95" i="5" l="1"/>
  <c r="F96" i="5" s="1"/>
  <c r="P95" i="5"/>
  <c r="K95" i="5"/>
  <c r="E96" i="5" l="1"/>
  <c r="F97" i="5" s="1"/>
  <c r="P96" i="5"/>
  <c r="K96" i="5"/>
  <c r="E97" i="5" l="1"/>
  <c r="F98" i="5" s="1"/>
  <c r="P97" i="5"/>
  <c r="K97" i="5"/>
  <c r="E98" i="5" l="1"/>
  <c r="F99" i="5" s="1"/>
  <c r="P98" i="5"/>
  <c r="K98" i="5"/>
  <c r="E99" i="5" l="1"/>
  <c r="F100" i="5" s="1"/>
  <c r="P99" i="5"/>
  <c r="K99" i="5"/>
  <c r="E100" i="5" l="1"/>
  <c r="F101" i="5" s="1"/>
  <c r="P100" i="5"/>
  <c r="K100" i="5"/>
  <c r="E101" i="5" l="1"/>
  <c r="F102" i="5" s="1"/>
  <c r="P101" i="5"/>
  <c r="K101" i="5"/>
  <c r="E102" i="5" l="1"/>
  <c r="P102" i="5"/>
  <c r="K102" i="5"/>
</calcChain>
</file>

<file path=xl/comments1.xml><?xml version="1.0" encoding="utf-8"?>
<comments xmlns="http://schemas.openxmlformats.org/spreadsheetml/2006/main">
  <authors>
    <author>sakmor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comments2.xml><?xml version="1.0" encoding="utf-8"?>
<comments xmlns="http://schemas.openxmlformats.org/spreadsheetml/2006/main">
  <authors>
    <author>sakmor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sharedStrings.xml><?xml version="1.0" encoding="utf-8"?>
<sst xmlns="http://schemas.openxmlformats.org/spreadsheetml/2006/main" count="96" uniqueCount="52">
  <si>
    <t>力量</t>
    <phoneticPr fontId="1" type="noConversion"/>
  </si>
  <si>
    <t>敏捷</t>
    <phoneticPr fontId="1" type="noConversion"/>
  </si>
  <si>
    <t>智慧</t>
    <phoneticPr fontId="1" type="noConversion"/>
  </si>
  <si>
    <t>等級</t>
    <phoneticPr fontId="1" type="noConversion"/>
  </si>
  <si>
    <t>力量傷害加成</t>
    <phoneticPr fontId="1" type="noConversion"/>
  </si>
  <si>
    <t>HP: (Starting Value: 100, +5 per Stat Point) Hit Points.</t>
  </si>
  <si>
    <t>ATK: (Starting Value: 10, +3 per Stat Point) Attack Power is the primary damage attribute.</t>
  </si>
  <si>
    <t>DEF: (Starting Value: 10, +3 per Stat Point) Defense is a percentage modifier on enemy's damage. It is impossible to attain 100% Defense, regardless of how high your defense is.</t>
  </si>
  <si>
    <t>AGI: (Starting Value: 5, +2 per Stat Point) Agility increases your chance to generate a combo, and to a lesser extent the ability to generate Criticals and increase the damage when you crit.</t>
  </si>
  <si>
    <t>LUC: (Starting Value: 1, +1 per Stat Point) Luck is the base value to generate loot. At higher values, you generate more gold per kill, and have a higher chance to drop loot. This is modified by the level of the area, thus, a higher level area requires a higher level LUC to drop loot. LUC also increases your chance to crit. LUC also increases Crit Damage.</t>
  </si>
  <si>
    <t>http://inflation-rpg.wikia.com/wiki/Basics?page=2</t>
    <phoneticPr fontId="1" type="noConversion"/>
  </si>
  <si>
    <t xml:space="preserve">Damage=(atk - def*0.3) * 0.88 </t>
    <phoneticPr fontId="1" type="noConversion"/>
  </si>
  <si>
    <t>If atk &gt; def, all that happens is def is increased randomly by about 6-13%</t>
    <phoneticPr fontId="1" type="noConversion"/>
  </si>
  <si>
    <t> if def &gt; atk, it is capped. The cap check is done twice. once before and once after the random increase. </t>
    <phoneticPr fontId="1" type="noConversion"/>
  </si>
  <si>
    <t>First, it is capped to atk*1.07</t>
    <phoneticPr fontId="1" type="noConversion"/>
  </si>
  <si>
    <t>Then the % increase is done based on the original def value</t>
    <phoneticPr fontId="1" type="noConversion"/>
  </si>
  <si>
    <t>Then a cap of atk*1.47 is enforced.</t>
    <phoneticPr fontId="1" type="noConversion"/>
  </si>
  <si>
    <t>So even with very high def (or very low atk) enemy's def can't reduce the player's damage by more than 44%.</t>
    <phoneticPr fontId="1" type="noConversion"/>
  </si>
  <si>
    <t>   ______ damage = Math.random() * myMaxHP * 0.09 + 1;</t>
  </si>
  <si>
    <t>   ___ }else{</t>
  </si>
  <si>
    <t>   ______ damage = randomInRange(1,11)</t>
  </si>
  <si>
    <t>   ___ }</t>
  </si>
  <si>
    <t>Player Damage to Enemies</t>
    <phoneticPr fontId="1" type="noConversion"/>
  </si>
  <si>
    <t>Enemies Damage to Player</t>
    <phoneticPr fontId="1" type="noConversion"/>
  </si>
  <si>
    <t>R = (eneatk/mydef)</t>
    <phoneticPr fontId="1" type="noConversion"/>
  </si>
  <si>
    <t>if R &lt; 6/91 (roughly .066) : baseDmg = (eneatk*449/480 - mydef/112) / 8</t>
    <phoneticPr fontId="1" type="noConversion"/>
  </si>
  <si>
    <t>else if R &lt; 30/119 (roughly .252) : baseDmg = eneatk*113/480 - mydef/112</t>
    <phoneticPr fontId="1" type="noConversion"/>
  </si>
  <si>
    <t>else if R &lt; 10/21 (roughly .476) : baseDmg = eneatk*33/80 - mydef*3/56</t>
    <phoneticPr fontId="1" type="noConversion"/>
  </si>
  <si>
    <t>else if R &lt; 6/7 (roughly .857) : baseDmg = eneatk*3/4 - mydef*3/14</t>
    <phoneticPr fontId="1" type="noConversion"/>
  </si>
  <si>
    <t>else: baseDmg = eneatk - mydef*3/7</t>
    <phoneticPr fontId="1" type="noConversion"/>
  </si>
  <si>
    <t>if(dmg &lt;= 0)</t>
    <phoneticPr fontId="1" type="noConversion"/>
  </si>
  <si>
    <t>   ___ if(myMaxHP &lt; 100){ //How is that even possible???</t>
    <phoneticPr fontId="1" type="noConversion"/>
  </si>
  <si>
    <t>damage = baseDmg * randomInRange(.9,1.1) + (eneatk/400) * randomInRange(1,10) + randomInRange(-2,2)</t>
    <phoneticPr fontId="1" type="noConversion"/>
  </si>
  <si>
    <t>cLv</t>
    <phoneticPr fontId="1" type="noConversion"/>
  </si>
  <si>
    <t>cHP</t>
    <phoneticPr fontId="1" type="noConversion"/>
  </si>
  <si>
    <t>cDef</t>
    <phoneticPr fontId="1" type="noConversion"/>
  </si>
  <si>
    <t>mLv</t>
    <phoneticPr fontId="1" type="noConversion"/>
  </si>
  <si>
    <t>mHP</t>
    <phoneticPr fontId="1" type="noConversion"/>
  </si>
  <si>
    <t>mDef</t>
    <phoneticPr fontId="1" type="noConversion"/>
  </si>
  <si>
    <t>玩家裸身攻擊力</t>
    <phoneticPr fontId="1" type="noConversion"/>
  </si>
  <si>
    <t>小怪攻擊力</t>
    <phoneticPr fontId="1" type="noConversion"/>
  </si>
  <si>
    <t>time</t>
    <phoneticPr fontId="1" type="noConversion"/>
  </si>
  <si>
    <t>fDamage</t>
    <phoneticPr fontId="1" type="noConversion"/>
  </si>
  <si>
    <t>cDamage</t>
    <phoneticPr fontId="1" type="noConversion"/>
  </si>
  <si>
    <t>mDamage</t>
    <phoneticPr fontId="1" type="noConversion"/>
  </si>
  <si>
    <t>小怪數值</t>
    <phoneticPr fontId="1" type="noConversion"/>
  </si>
  <si>
    <t>玩家裸身</t>
    <phoneticPr fontId="1" type="noConversion"/>
  </si>
  <si>
    <t>菁英怪數值</t>
    <phoneticPr fontId="1" type="noConversion"/>
  </si>
  <si>
    <t>小怪</t>
    <phoneticPr fontId="1" type="noConversion"/>
  </si>
  <si>
    <t>菁英</t>
    <phoneticPr fontId="1" type="noConversion"/>
  </si>
  <si>
    <t>王怪</t>
    <phoneticPr fontId="1" type="noConversion"/>
  </si>
  <si>
    <t>王怪怪數值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</si>
</sst>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1"/>
      <color rgb="FFD5D4D4"/>
      <name val="Arial"/>
      <family val="2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rgb="FF0000FF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1"/>
      <name val="新細明體"/>
      <scheme val="major"/>
    </font>
    <font>
      <sz val="10"/>
      <color theme="1"/>
      <name val="新細明體"/>
      <family val="1"/>
      <scheme val="major"/>
    </font>
    <font>
      <sz val="12"/>
      <color theme="1"/>
      <name val="新細明體"/>
      <family val="1"/>
      <scheme val="major"/>
    </font>
    <font>
      <sz val="10"/>
      <color rgb="FF0000FF"/>
      <name val="新細明體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1" applyAlignment="1" applyProtection="1">
      <alignment horizontal="left" vertical="center"/>
    </xf>
    <xf numFmtId="0" fontId="5" fillId="0" borderId="0" xfId="0" applyFont="1" applyAlignment="1">
      <alignment vertical="center" wrapText="1"/>
    </xf>
    <xf numFmtId="177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7" fontId="13" fillId="0" borderId="0" xfId="0" applyNumberFormat="1" applyFont="1" applyAlignment="1">
      <alignment horizontal="center" vertical="center"/>
    </xf>
    <xf numFmtId="177" fontId="13" fillId="2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76" fontId="13" fillId="4" borderId="2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2" borderId="0" xfId="0" applyFont="1" applyFill="1" applyBorder="1" applyAlignment="1">
      <alignment horizontal="center" vertical="center"/>
    </xf>
    <xf numFmtId="176" fontId="13" fillId="4" borderId="0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nflation-rpg.wikia.com/wiki/Basics?page=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5"/>
  <sheetViews>
    <sheetView workbookViewId="0">
      <selection activeCell="B23" sqref="B23"/>
    </sheetView>
  </sheetViews>
  <sheetFormatPr defaultColWidth="9" defaultRowHeight="16.149999999999999"/>
  <cols>
    <col min="1" max="16384" width="9" style="3"/>
  </cols>
  <sheetData>
    <row r="1" spans="2:2">
      <c r="B1" s="8" t="s">
        <v>10</v>
      </c>
    </row>
    <row r="2" spans="2:2">
      <c r="B2" s="5" t="s">
        <v>5</v>
      </c>
    </row>
    <row r="3" spans="2:2">
      <c r="B3" s="5" t="s">
        <v>6</v>
      </c>
    </row>
    <row r="4" spans="2:2">
      <c r="B4" s="5" t="s">
        <v>7</v>
      </c>
    </row>
    <row r="5" spans="2:2">
      <c r="B5" s="5" t="s">
        <v>8</v>
      </c>
    </row>
    <row r="6" spans="2:2">
      <c r="B6" s="6" t="s">
        <v>9</v>
      </c>
    </row>
    <row r="11" spans="2:2">
      <c r="B11" s="7" t="s">
        <v>22</v>
      </c>
    </row>
    <row r="12" spans="2:2">
      <c r="B12" s="5" t="s">
        <v>11</v>
      </c>
    </row>
    <row r="13" spans="2:2">
      <c r="B13" s="5" t="s">
        <v>12</v>
      </c>
    </row>
    <row r="14" spans="2:2">
      <c r="B14" s="5" t="s">
        <v>13</v>
      </c>
    </row>
    <row r="15" spans="2:2">
      <c r="B15" s="5" t="s">
        <v>14</v>
      </c>
    </row>
    <row r="16" spans="2:2">
      <c r="B16" s="5" t="s">
        <v>15</v>
      </c>
    </row>
    <row r="17" spans="2:2">
      <c r="B17" s="5" t="s">
        <v>16</v>
      </c>
    </row>
    <row r="18" spans="2:2">
      <c r="B18" s="5" t="s">
        <v>17</v>
      </c>
    </row>
    <row r="19" spans="2:2">
      <c r="B19" s="5"/>
    </row>
    <row r="20" spans="2:2">
      <c r="B20" s="7" t="s">
        <v>23</v>
      </c>
    </row>
    <row r="21" spans="2:2">
      <c r="B21" s="5" t="s">
        <v>24</v>
      </c>
    </row>
    <row r="22" spans="2:2">
      <c r="B22" s="5"/>
    </row>
    <row r="23" spans="2:2">
      <c r="B23" s="5" t="s">
        <v>25</v>
      </c>
    </row>
    <row r="24" spans="2:2">
      <c r="B24" s="5"/>
    </row>
    <row r="25" spans="2:2">
      <c r="B25" s="5" t="s">
        <v>26</v>
      </c>
    </row>
    <row r="26" spans="2:2">
      <c r="B26" s="5"/>
    </row>
    <row r="27" spans="2:2">
      <c r="B27" s="5" t="s">
        <v>27</v>
      </c>
    </row>
    <row r="28" spans="2:2">
      <c r="B28" s="5"/>
    </row>
    <row r="29" spans="2:2">
      <c r="B29" s="5" t="s">
        <v>28</v>
      </c>
    </row>
    <row r="30" spans="2:2">
      <c r="B30" s="5"/>
    </row>
    <row r="31" spans="2:2">
      <c r="B31" s="5" t="s">
        <v>29</v>
      </c>
    </row>
    <row r="32" spans="2:2">
      <c r="B32" s="5"/>
    </row>
    <row r="33" spans="2:2">
      <c r="B33" s="5" t="s">
        <v>32</v>
      </c>
    </row>
    <row r="34" spans="2:2">
      <c r="B34" s="5"/>
    </row>
    <row r="35" spans="2:2">
      <c r="B35" s="5" t="s">
        <v>30</v>
      </c>
    </row>
    <row r="36" spans="2:2">
      <c r="B36" s="5"/>
    </row>
    <row r="37" spans="2:2">
      <c r="B37" s="5" t="s">
        <v>31</v>
      </c>
    </row>
    <row r="38" spans="2:2">
      <c r="B38" s="5"/>
    </row>
    <row r="39" spans="2:2">
      <c r="B39" s="5" t="s">
        <v>18</v>
      </c>
    </row>
    <row r="40" spans="2:2">
      <c r="B40" s="5"/>
    </row>
    <row r="41" spans="2:2">
      <c r="B41" s="5" t="s">
        <v>19</v>
      </c>
    </row>
    <row r="42" spans="2:2">
      <c r="B42" s="5"/>
    </row>
    <row r="43" spans="2:2">
      <c r="B43" s="5" t="s">
        <v>20</v>
      </c>
    </row>
    <row r="44" spans="2:2">
      <c r="B44" s="5"/>
    </row>
    <row r="45" spans="2:2">
      <c r="B45" s="9" t="s">
        <v>21</v>
      </c>
    </row>
  </sheetData>
  <phoneticPr fontId="1" type="noConversion"/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abSelected="1" zoomScale="130" zoomScaleNormal="13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Q11" sqref="Q11"/>
    </sheetView>
  </sheetViews>
  <sheetFormatPr defaultRowHeight="16.149999999999999"/>
  <cols>
    <col min="1" max="3" width="9" style="32"/>
    <col min="4" max="4" width="9.73046875" style="32" bestFit="1" customWidth="1"/>
    <col min="5" max="5" width="7.265625" style="32" customWidth="1"/>
    <col min="6" max="6" width="13.1328125" style="32" bestFit="1" customWidth="1"/>
    <col min="7" max="9" width="9" style="32"/>
    <col min="10" max="10" width="9.73046875" style="32" bestFit="1" customWidth="1"/>
    <col min="11" max="11" width="7.265625" style="32" customWidth="1"/>
    <col min="12" max="14" width="9.06640625" style="32"/>
    <col min="15" max="15" width="9.73046875" style="32" bestFit="1" customWidth="1"/>
    <col min="16" max="16" width="7.265625" style="32" customWidth="1"/>
    <col min="17" max="24" width="9.06640625" style="28"/>
    <col min="25" max="25" width="9.06640625" style="38"/>
    <col min="26" max="26" width="14.19921875" style="38" customWidth="1"/>
    <col min="27" max="31" width="9.06640625" style="38"/>
    <col min="32" max="16384" width="9.06640625" style="28"/>
  </cols>
  <sheetData>
    <row r="1" spans="1:31">
      <c r="A1" s="24" t="s">
        <v>45</v>
      </c>
      <c r="B1" s="25"/>
      <c r="C1" s="25"/>
      <c r="D1" s="25"/>
      <c r="E1" s="26"/>
      <c r="F1" s="27" t="s">
        <v>39</v>
      </c>
      <c r="G1" s="24" t="s">
        <v>47</v>
      </c>
      <c r="H1" s="25"/>
      <c r="I1" s="25"/>
      <c r="J1" s="25"/>
      <c r="K1" s="26"/>
      <c r="L1" s="24" t="s">
        <v>51</v>
      </c>
      <c r="M1" s="25"/>
      <c r="N1" s="25"/>
      <c r="O1" s="25"/>
      <c r="P1" s="26"/>
      <c r="R1" s="24" t="s">
        <v>46</v>
      </c>
      <c r="S1" s="42"/>
      <c r="T1" s="42"/>
      <c r="U1" s="42"/>
      <c r="V1" s="43"/>
      <c r="W1" s="27" t="s">
        <v>40</v>
      </c>
    </row>
    <row r="2" spans="1:31" ht="16.5" thickBot="1">
      <c r="A2" s="33" t="s">
        <v>36</v>
      </c>
      <c r="B2" s="34" t="s">
        <v>37</v>
      </c>
      <c r="C2" s="35" t="s">
        <v>41</v>
      </c>
      <c r="D2" s="35" t="s">
        <v>42</v>
      </c>
      <c r="E2" s="36" t="s">
        <v>38</v>
      </c>
      <c r="F2" s="37" t="s">
        <v>43</v>
      </c>
      <c r="G2" s="33" t="s">
        <v>36</v>
      </c>
      <c r="H2" s="34" t="s">
        <v>37</v>
      </c>
      <c r="I2" s="35" t="s">
        <v>41</v>
      </c>
      <c r="J2" s="35" t="s">
        <v>42</v>
      </c>
      <c r="K2" s="36" t="s">
        <v>38</v>
      </c>
      <c r="L2" s="33" t="s">
        <v>36</v>
      </c>
      <c r="M2" s="34" t="s">
        <v>37</v>
      </c>
      <c r="N2" s="35" t="s">
        <v>41</v>
      </c>
      <c r="O2" s="35" t="s">
        <v>42</v>
      </c>
      <c r="P2" s="36" t="s">
        <v>38</v>
      </c>
      <c r="R2" s="33" t="s">
        <v>33</v>
      </c>
      <c r="S2" s="34" t="s">
        <v>34</v>
      </c>
      <c r="T2" s="35" t="s">
        <v>41</v>
      </c>
      <c r="U2" s="35" t="s">
        <v>42</v>
      </c>
      <c r="V2" s="36" t="s">
        <v>35</v>
      </c>
      <c r="W2" s="37" t="s">
        <v>44</v>
      </c>
      <c r="X2" s="39"/>
      <c r="Y2" s="40" t="s">
        <v>36</v>
      </c>
      <c r="Z2" s="40" t="s">
        <v>37</v>
      </c>
      <c r="AA2" s="40" t="s">
        <v>38</v>
      </c>
      <c r="AB2" s="41" t="s">
        <v>43</v>
      </c>
      <c r="AC2" s="40" t="s">
        <v>48</v>
      </c>
      <c r="AD2" s="40" t="s">
        <v>49</v>
      </c>
      <c r="AE2" s="40" t="s">
        <v>50</v>
      </c>
    </row>
    <row r="3" spans="1:31">
      <c r="A3" s="29">
        <v>1</v>
      </c>
      <c r="B3" s="29">
        <f>1*(A3*5)^1.5+50</f>
        <v>61.180339887498945</v>
      </c>
      <c r="C3" s="30">
        <v>10</v>
      </c>
      <c r="D3" s="29">
        <f>B3/C3</f>
        <v>6.1180339887498949</v>
      </c>
      <c r="E3" s="30">
        <f>F3-(B3/C3)</f>
        <v>24.47213595499958</v>
      </c>
      <c r="F3" s="31">
        <f>B3*0.5</f>
        <v>30.590169943749473</v>
      </c>
      <c r="G3" s="29">
        <v>1</v>
      </c>
      <c r="H3" s="29">
        <f>1.5*(G3*5)^1.5+50</f>
        <v>66.770509831248418</v>
      </c>
      <c r="I3" s="30">
        <v>30</v>
      </c>
      <c r="J3" s="29">
        <f>H3/I3</f>
        <v>2.225683661041614</v>
      </c>
      <c r="K3" s="30">
        <f>F3-J3</f>
        <v>28.364486282707858</v>
      </c>
      <c r="L3" s="29">
        <v>1</v>
      </c>
      <c r="M3" s="29">
        <f>3*(L3*5)^1.5+50</f>
        <v>83.541019662496836</v>
      </c>
      <c r="N3" s="30">
        <v>300</v>
      </c>
      <c r="O3" s="29">
        <f>M3/N3</f>
        <v>0.2784700655416561</v>
      </c>
      <c r="P3" s="30">
        <f>F3-O3</f>
        <v>30.311699878207818</v>
      </c>
      <c r="R3" s="29">
        <v>1</v>
      </c>
      <c r="S3" s="29">
        <f>50*2</f>
        <v>100</v>
      </c>
      <c r="T3" s="30">
        <v>35</v>
      </c>
      <c r="U3" s="29">
        <f>S3/T3</f>
        <v>2.8571428571428572</v>
      </c>
      <c r="V3" s="30">
        <f>W3-U3*0.3</f>
        <v>49.142857142857146</v>
      </c>
      <c r="W3" s="31">
        <v>50</v>
      </c>
      <c r="X3" s="39"/>
      <c r="Y3" s="38">
        <v>1</v>
      </c>
      <c r="Z3" s="38">
        <v>50</v>
      </c>
      <c r="AB3" s="38">
        <v>25</v>
      </c>
      <c r="AC3" s="38">
        <v>10</v>
      </c>
      <c r="AD3" s="38">
        <v>30</v>
      </c>
      <c r="AE3" s="38">
        <v>300</v>
      </c>
    </row>
    <row r="4" spans="1:31">
      <c r="A4" s="29">
        <v>2</v>
      </c>
      <c r="B4" s="29">
        <f t="shared" ref="B4:B67" si="0">1*(A4*5)^1.5+50</f>
        <v>81.622776601683796</v>
      </c>
      <c r="C4" s="30">
        <v>10</v>
      </c>
      <c r="D4" s="29">
        <f t="shared" ref="D4:D67" si="1">B4/C4</f>
        <v>8.16227766016838</v>
      </c>
      <c r="E4" s="30">
        <f t="shared" ref="E4:E67" si="2">F4-(B4/C4)</f>
        <v>23.107673837886637</v>
      </c>
      <c r="F4" s="31">
        <f>B3/(C3-1)+E3</f>
        <v>31.269951498055018</v>
      </c>
      <c r="G4" s="29">
        <v>2</v>
      </c>
      <c r="H4" s="29">
        <f t="shared" ref="H4:H67" si="3">1.5*(G4*5)^1.5+50</f>
        <v>97.434164902525708</v>
      </c>
      <c r="I4" s="30">
        <v>30</v>
      </c>
      <c r="J4" s="29">
        <f t="shared" ref="J4:J67" si="4">H4/I4</f>
        <v>3.2478054967508569</v>
      </c>
      <c r="K4" s="30">
        <f t="shared" ref="K4:K67" si="5">F4-J4</f>
        <v>28.022146001304161</v>
      </c>
      <c r="L4" s="29">
        <v>2</v>
      </c>
      <c r="M4" s="29">
        <f t="shared" ref="M4:M67" si="6">3*(L4*5)^1.5+50</f>
        <v>144.86832980505142</v>
      </c>
      <c r="N4" s="30">
        <v>300</v>
      </c>
      <c r="O4" s="29">
        <f t="shared" ref="O4:O67" si="7">M4/N4</f>
        <v>0.48289443268350474</v>
      </c>
      <c r="P4" s="30">
        <f t="shared" ref="P4:P67" si="8">F4-O4</f>
        <v>30.787057065371513</v>
      </c>
      <c r="R4" s="29">
        <v>2</v>
      </c>
      <c r="S4" s="29">
        <f>S3+R4^1.25*2</f>
        <v>104.75682846001088</v>
      </c>
      <c r="T4" s="30">
        <v>35</v>
      </c>
      <c r="U4" s="29">
        <f t="shared" ref="U4:U67" si="9">S4/T4</f>
        <v>2.9930522417145964</v>
      </c>
      <c r="V4" s="30">
        <f t="shared" ref="V4:V67" si="10">W4-U4*0.3</f>
        <v>51.578274803676102</v>
      </c>
      <c r="W4" s="31">
        <f>S3/(T3-5)+V3</f>
        <v>52.476190476190482</v>
      </c>
      <c r="X4" s="39"/>
      <c r="Y4" s="38">
        <v>2</v>
      </c>
    </row>
    <row r="5" spans="1:31">
      <c r="A5" s="29">
        <v>3</v>
      </c>
      <c r="B5" s="29">
        <f t="shared" si="0"/>
        <v>108.09475019311124</v>
      </c>
      <c r="C5" s="30">
        <v>10</v>
      </c>
      <c r="D5" s="29">
        <f t="shared" si="1"/>
        <v>10.809475019311124</v>
      </c>
      <c r="E5" s="30">
        <f t="shared" si="2"/>
        <v>21.3673962187626</v>
      </c>
      <c r="F5" s="31">
        <f t="shared" ref="F5:F68" si="11">B4/(C4-1)+E4</f>
        <v>32.176871238073723</v>
      </c>
      <c r="G5" s="29">
        <v>3</v>
      </c>
      <c r="H5" s="29">
        <f t="shared" si="3"/>
        <v>137.14212528966686</v>
      </c>
      <c r="I5" s="30">
        <v>30</v>
      </c>
      <c r="J5" s="29">
        <f t="shared" si="4"/>
        <v>4.5714041763222291</v>
      </c>
      <c r="K5" s="30">
        <f t="shared" si="5"/>
        <v>27.605467061751494</v>
      </c>
      <c r="L5" s="29">
        <v>3</v>
      </c>
      <c r="M5" s="29">
        <f t="shared" si="6"/>
        <v>224.28425057933373</v>
      </c>
      <c r="N5" s="30">
        <v>300</v>
      </c>
      <c r="O5" s="29">
        <f t="shared" si="7"/>
        <v>0.74761416859777907</v>
      </c>
      <c r="P5" s="30">
        <f t="shared" si="8"/>
        <v>31.429257069475945</v>
      </c>
      <c r="R5" s="29">
        <v>3</v>
      </c>
      <c r="S5" s="29">
        <f t="shared" ref="S5:S68" si="12">S4+R5^1.25*2</f>
        <v>112.65327253772584</v>
      </c>
      <c r="T5" s="30">
        <v>35</v>
      </c>
      <c r="U5" s="29">
        <f t="shared" si="9"/>
        <v>3.2186649296493095</v>
      </c>
      <c r="V5" s="30">
        <f t="shared" si="10"/>
        <v>54.104569606781666</v>
      </c>
      <c r="W5" s="31">
        <f t="shared" ref="W5:W68" si="13">S4/(T4-5)+V4</f>
        <v>55.070169085676461</v>
      </c>
      <c r="Y5" s="38">
        <v>3</v>
      </c>
    </row>
    <row r="6" spans="1:31">
      <c r="A6" s="29">
        <v>4</v>
      </c>
      <c r="B6" s="29">
        <f t="shared" si="0"/>
        <v>139.44271909999159</v>
      </c>
      <c r="C6" s="30">
        <v>15</v>
      </c>
      <c r="D6" s="29">
        <f t="shared" si="1"/>
        <v>9.2961812733327722</v>
      </c>
      <c r="E6" s="30">
        <f t="shared" si="2"/>
        <v>24.08174274466441</v>
      </c>
      <c r="F6" s="31">
        <f t="shared" si="11"/>
        <v>33.377924017997181</v>
      </c>
      <c r="G6" s="29">
        <v>4</v>
      </c>
      <c r="H6" s="29">
        <f t="shared" si="3"/>
        <v>184.1640786499874</v>
      </c>
      <c r="I6" s="30">
        <v>30</v>
      </c>
      <c r="J6" s="29">
        <f t="shared" si="4"/>
        <v>6.1388026216662466</v>
      </c>
      <c r="K6" s="30">
        <f t="shared" si="5"/>
        <v>27.239121396330933</v>
      </c>
      <c r="L6" s="29">
        <v>4</v>
      </c>
      <c r="M6" s="29">
        <f t="shared" si="6"/>
        <v>318.32815729997481</v>
      </c>
      <c r="N6" s="30">
        <v>300</v>
      </c>
      <c r="O6" s="29">
        <f t="shared" si="7"/>
        <v>1.0610938576665827</v>
      </c>
      <c r="P6" s="30">
        <f t="shared" si="8"/>
        <v>32.316830160330596</v>
      </c>
      <c r="R6" s="29">
        <v>4</v>
      </c>
      <c r="S6" s="29">
        <f t="shared" si="12"/>
        <v>123.96698103671061</v>
      </c>
      <c r="T6" s="30">
        <v>35</v>
      </c>
      <c r="U6" s="29">
        <f t="shared" si="9"/>
        <v>3.5419137439060173</v>
      </c>
      <c r="V6" s="30">
        <f t="shared" si="10"/>
        <v>56.797104568200723</v>
      </c>
      <c r="W6" s="31">
        <f t="shared" si="13"/>
        <v>57.85967869137253</v>
      </c>
      <c r="Y6" s="38">
        <v>4</v>
      </c>
    </row>
    <row r="7" spans="1:31">
      <c r="A7" s="29">
        <v>5</v>
      </c>
      <c r="B7" s="29">
        <f t="shared" si="0"/>
        <v>174.99999999999994</v>
      </c>
      <c r="C7" s="30">
        <v>15</v>
      </c>
      <c r="D7" s="29">
        <f t="shared" si="1"/>
        <v>11.666666666666663</v>
      </c>
      <c r="E7" s="30">
        <f t="shared" si="2"/>
        <v>22.375270299425715</v>
      </c>
      <c r="F7" s="31">
        <f t="shared" si="11"/>
        <v>34.041936966092379</v>
      </c>
      <c r="G7" s="29">
        <v>5</v>
      </c>
      <c r="H7" s="29">
        <f t="shared" si="3"/>
        <v>237.49999999999991</v>
      </c>
      <c r="I7" s="30">
        <v>30</v>
      </c>
      <c r="J7" s="29">
        <f t="shared" si="4"/>
        <v>7.9166666666666634</v>
      </c>
      <c r="K7" s="30">
        <f t="shared" si="5"/>
        <v>26.125270299425715</v>
      </c>
      <c r="L7" s="29">
        <v>5</v>
      </c>
      <c r="M7" s="29">
        <f t="shared" si="6"/>
        <v>424.99999999999983</v>
      </c>
      <c r="N7" s="30">
        <v>300</v>
      </c>
      <c r="O7" s="29">
        <f t="shared" si="7"/>
        <v>1.4166666666666661</v>
      </c>
      <c r="P7" s="30">
        <f t="shared" si="8"/>
        <v>32.625270299425715</v>
      </c>
      <c r="R7" s="29">
        <v>5</v>
      </c>
      <c r="S7" s="29">
        <f t="shared" si="12"/>
        <v>138.92046884892281</v>
      </c>
      <c r="T7" s="30">
        <v>35</v>
      </c>
      <c r="U7" s="29">
        <f t="shared" si="9"/>
        <v>3.969156252826366</v>
      </c>
      <c r="V7" s="30">
        <f t="shared" si="10"/>
        <v>59.738590393576501</v>
      </c>
      <c r="W7" s="31">
        <f t="shared" si="13"/>
        <v>60.929337269424408</v>
      </c>
      <c r="Y7" s="38">
        <v>5</v>
      </c>
    </row>
    <row r="8" spans="1:31">
      <c r="A8" s="29">
        <v>6</v>
      </c>
      <c r="B8" s="29">
        <f t="shared" si="0"/>
        <v>214.31676725154981</v>
      </c>
      <c r="C8" s="30">
        <v>10</v>
      </c>
      <c r="D8" s="29">
        <f t="shared" si="1"/>
        <v>21.431676725154979</v>
      </c>
      <c r="E8" s="30">
        <f t="shared" si="2"/>
        <v>13.443593574270729</v>
      </c>
      <c r="F8" s="31">
        <f t="shared" si="11"/>
        <v>34.875270299425708</v>
      </c>
      <c r="G8" s="29">
        <v>6</v>
      </c>
      <c r="H8" s="29">
        <f t="shared" si="3"/>
        <v>296.47515087732472</v>
      </c>
      <c r="I8" s="30">
        <v>30</v>
      </c>
      <c r="J8" s="29">
        <f t="shared" si="4"/>
        <v>9.8825050292441574</v>
      </c>
      <c r="K8" s="30">
        <f t="shared" si="5"/>
        <v>24.99276527018155</v>
      </c>
      <c r="L8" s="29">
        <v>6</v>
      </c>
      <c r="M8" s="29">
        <f t="shared" si="6"/>
        <v>542.95030175464944</v>
      </c>
      <c r="N8" s="30">
        <v>300</v>
      </c>
      <c r="O8" s="29">
        <f t="shared" si="7"/>
        <v>1.8098343391821647</v>
      </c>
      <c r="P8" s="30">
        <f t="shared" si="8"/>
        <v>33.065435960243541</v>
      </c>
      <c r="R8" s="29">
        <v>6</v>
      </c>
      <c r="S8" s="29">
        <f t="shared" si="12"/>
        <v>157.70148380980226</v>
      </c>
      <c r="T8" s="30">
        <v>35</v>
      </c>
      <c r="U8" s="29">
        <f t="shared" si="9"/>
        <v>4.5057566802800642</v>
      </c>
      <c r="V8" s="30">
        <f t="shared" si="10"/>
        <v>63.017545684456572</v>
      </c>
      <c r="W8" s="31">
        <f t="shared" si="13"/>
        <v>64.36927268854059</v>
      </c>
      <c r="Y8" s="38">
        <v>6</v>
      </c>
    </row>
    <row r="9" spans="1:31">
      <c r="A9" s="29">
        <v>7</v>
      </c>
      <c r="B9" s="29">
        <f t="shared" si="0"/>
        <v>257.06279240848653</v>
      </c>
      <c r="C9" s="30">
        <v>10</v>
      </c>
      <c r="D9" s="29">
        <f t="shared" si="1"/>
        <v>25.706279240848652</v>
      </c>
      <c r="E9" s="30">
        <f t="shared" si="2"/>
        <v>11.550288472483167</v>
      </c>
      <c r="F9" s="31">
        <f t="shared" si="11"/>
        <v>37.256567713331819</v>
      </c>
      <c r="G9" s="29">
        <v>7</v>
      </c>
      <c r="H9" s="29">
        <f t="shared" si="3"/>
        <v>360.59418861272985</v>
      </c>
      <c r="I9" s="30">
        <v>30</v>
      </c>
      <c r="J9" s="29">
        <f t="shared" si="4"/>
        <v>12.019806287090995</v>
      </c>
      <c r="K9" s="30">
        <f t="shared" si="5"/>
        <v>25.236761426240825</v>
      </c>
      <c r="L9" s="29">
        <v>7</v>
      </c>
      <c r="M9" s="29">
        <f t="shared" si="6"/>
        <v>671.1883772254597</v>
      </c>
      <c r="N9" s="30">
        <v>300</v>
      </c>
      <c r="O9" s="29">
        <f t="shared" si="7"/>
        <v>2.2372945907515325</v>
      </c>
      <c r="P9" s="30">
        <f t="shared" si="8"/>
        <v>35.019273122580287</v>
      </c>
      <c r="R9" s="29">
        <v>7</v>
      </c>
      <c r="S9" s="29">
        <f t="shared" si="12"/>
        <v>180.47355567357124</v>
      </c>
      <c r="T9" s="30">
        <v>35</v>
      </c>
      <c r="U9" s="29">
        <f t="shared" si="9"/>
        <v>5.1563873049591784</v>
      </c>
      <c r="V9" s="30">
        <f t="shared" si="10"/>
        <v>66.727345619962222</v>
      </c>
      <c r="W9" s="31">
        <f t="shared" si="13"/>
        <v>68.274261811449975</v>
      </c>
      <c r="Y9" s="38">
        <v>7</v>
      </c>
    </row>
    <row r="10" spans="1:31">
      <c r="A10" s="29">
        <v>8</v>
      </c>
      <c r="B10" s="29">
        <f t="shared" si="0"/>
        <v>302.98221281347037</v>
      </c>
      <c r="C10" s="30">
        <v>10</v>
      </c>
      <c r="D10" s="29">
        <f t="shared" si="1"/>
        <v>30.298221281347036</v>
      </c>
      <c r="E10" s="30">
        <f t="shared" si="2"/>
        <v>9.8145996809679694</v>
      </c>
      <c r="F10" s="31">
        <f t="shared" si="11"/>
        <v>40.112820962315006</v>
      </c>
      <c r="G10" s="29">
        <v>8</v>
      </c>
      <c r="H10" s="29">
        <f t="shared" si="3"/>
        <v>429.47331922020561</v>
      </c>
      <c r="I10" s="30">
        <v>30</v>
      </c>
      <c r="J10" s="29">
        <f t="shared" si="4"/>
        <v>14.315777307340188</v>
      </c>
      <c r="K10" s="30">
        <f t="shared" si="5"/>
        <v>25.797043654974818</v>
      </c>
      <c r="L10" s="29">
        <v>8</v>
      </c>
      <c r="M10" s="29">
        <f t="shared" si="6"/>
        <v>808.94663844041122</v>
      </c>
      <c r="N10" s="30">
        <v>300</v>
      </c>
      <c r="O10" s="29">
        <f t="shared" si="7"/>
        <v>2.6964887948013709</v>
      </c>
      <c r="P10" s="30">
        <f t="shared" si="8"/>
        <v>37.416332167513637</v>
      </c>
      <c r="R10" s="29">
        <v>8</v>
      </c>
      <c r="S10" s="29">
        <f t="shared" si="12"/>
        <v>207.38224096169012</v>
      </c>
      <c r="T10" s="30">
        <v>35</v>
      </c>
      <c r="U10" s="29">
        <f t="shared" si="9"/>
        <v>5.9252068846197172</v>
      </c>
      <c r="V10" s="30">
        <f t="shared" si="10"/>
        <v>70.965568743695343</v>
      </c>
      <c r="W10" s="31">
        <f t="shared" si="13"/>
        <v>72.743130809081265</v>
      </c>
      <c r="Y10" s="38">
        <v>8</v>
      </c>
    </row>
    <row r="11" spans="1:31">
      <c r="A11" s="29">
        <v>9</v>
      </c>
      <c r="B11" s="29">
        <f t="shared" si="0"/>
        <v>351.86917696247156</v>
      </c>
      <c r="C11" s="30">
        <v>10</v>
      </c>
      <c r="D11" s="29">
        <f t="shared" si="1"/>
        <v>35.186917696247157</v>
      </c>
      <c r="E11" s="30">
        <f t="shared" si="2"/>
        <v>8.2923722973286331</v>
      </c>
      <c r="F11" s="31">
        <f t="shared" si="11"/>
        <v>43.47928999357579</v>
      </c>
      <c r="G11" s="29">
        <v>9</v>
      </c>
      <c r="H11" s="29">
        <f t="shared" si="3"/>
        <v>502.80376544370733</v>
      </c>
      <c r="I11" s="30">
        <v>30</v>
      </c>
      <c r="J11" s="29">
        <f t="shared" si="4"/>
        <v>16.760125514790243</v>
      </c>
      <c r="K11" s="30">
        <f t="shared" si="5"/>
        <v>26.719164478785547</v>
      </c>
      <c r="L11" s="29">
        <v>9</v>
      </c>
      <c r="M11" s="29">
        <f t="shared" si="6"/>
        <v>955.60753088741467</v>
      </c>
      <c r="N11" s="30">
        <v>300</v>
      </c>
      <c r="O11" s="29">
        <f t="shared" si="7"/>
        <v>3.185358436291382</v>
      </c>
      <c r="P11" s="30">
        <f t="shared" si="8"/>
        <v>40.293931557284409</v>
      </c>
      <c r="R11" s="29">
        <v>9</v>
      </c>
      <c r="S11" s="29">
        <f t="shared" si="12"/>
        <v>238.55915549792991</v>
      </c>
      <c r="T11" s="30">
        <v>35</v>
      </c>
      <c r="U11" s="29">
        <f t="shared" si="9"/>
        <v>6.8159758713694263</v>
      </c>
      <c r="V11" s="30">
        <f t="shared" si="10"/>
        <v>75.833517347674174</v>
      </c>
      <c r="W11" s="31">
        <f t="shared" si="13"/>
        <v>77.878310109085007</v>
      </c>
      <c r="Y11" s="38">
        <v>9</v>
      </c>
    </row>
    <row r="12" spans="1:31">
      <c r="A12" s="29">
        <v>10</v>
      </c>
      <c r="B12" s="29">
        <f t="shared" si="0"/>
        <v>403.5533905932736</v>
      </c>
      <c r="C12" s="30">
        <v>10</v>
      </c>
      <c r="D12" s="29">
        <f t="shared" si="1"/>
        <v>40.355339059327363</v>
      </c>
      <c r="E12" s="30">
        <f t="shared" si="2"/>
        <v>7.0336084560536634</v>
      </c>
      <c r="F12" s="31">
        <f t="shared" si="11"/>
        <v>47.388947515381027</v>
      </c>
      <c r="G12" s="29">
        <v>10</v>
      </c>
      <c r="H12" s="29">
        <f t="shared" si="3"/>
        <v>580.33008588991038</v>
      </c>
      <c r="I12" s="30">
        <v>30</v>
      </c>
      <c r="J12" s="29">
        <f t="shared" si="4"/>
        <v>19.344336196330346</v>
      </c>
      <c r="K12" s="30">
        <f t="shared" si="5"/>
        <v>28.044611319050681</v>
      </c>
      <c r="L12" s="29">
        <v>10</v>
      </c>
      <c r="M12" s="29">
        <f t="shared" si="6"/>
        <v>1110.6601717798208</v>
      </c>
      <c r="N12" s="30">
        <v>300</v>
      </c>
      <c r="O12" s="29">
        <f t="shared" si="7"/>
        <v>3.7022005725994025</v>
      </c>
      <c r="P12" s="30">
        <f t="shared" si="8"/>
        <v>43.686746942781625</v>
      </c>
      <c r="R12" s="29">
        <v>10</v>
      </c>
      <c r="S12" s="29">
        <f t="shared" si="12"/>
        <v>274.12474369870836</v>
      </c>
      <c r="T12" s="30">
        <v>35</v>
      </c>
      <c r="U12" s="29">
        <f t="shared" si="9"/>
        <v>7.8321355342488106</v>
      </c>
      <c r="V12" s="30">
        <f t="shared" si="10"/>
        <v>81.435848537330529</v>
      </c>
      <c r="W12" s="31">
        <f t="shared" si="13"/>
        <v>83.785489197605173</v>
      </c>
      <c r="Y12" s="38">
        <v>10</v>
      </c>
    </row>
    <row r="13" spans="1:31">
      <c r="A13" s="29">
        <v>11</v>
      </c>
      <c r="B13" s="29">
        <f t="shared" si="0"/>
        <v>457.89091679026143</v>
      </c>
      <c r="C13" s="30">
        <v>10</v>
      </c>
      <c r="D13" s="29">
        <f t="shared" si="1"/>
        <v>45.789091679026143</v>
      </c>
      <c r="E13" s="30">
        <f t="shared" si="2"/>
        <v>6.0837823985023647</v>
      </c>
      <c r="F13" s="31">
        <f t="shared" si="11"/>
        <v>51.872874077528508</v>
      </c>
      <c r="G13" s="29">
        <v>11</v>
      </c>
      <c r="H13" s="29">
        <f t="shared" si="3"/>
        <v>661.83637518539217</v>
      </c>
      <c r="I13" s="30">
        <v>30</v>
      </c>
      <c r="J13" s="29">
        <f t="shared" si="4"/>
        <v>22.061212506179739</v>
      </c>
      <c r="K13" s="30">
        <f t="shared" si="5"/>
        <v>29.811661571348768</v>
      </c>
      <c r="L13" s="29">
        <v>11</v>
      </c>
      <c r="M13" s="29">
        <f t="shared" si="6"/>
        <v>1273.6727503707843</v>
      </c>
      <c r="N13" s="30">
        <v>300</v>
      </c>
      <c r="O13" s="29">
        <f t="shared" si="7"/>
        <v>4.2455758345692809</v>
      </c>
      <c r="P13" s="30">
        <f t="shared" si="8"/>
        <v>47.627298242959228</v>
      </c>
      <c r="R13" s="29">
        <v>11</v>
      </c>
      <c r="S13" s="29">
        <f t="shared" si="12"/>
        <v>314.19027000914156</v>
      </c>
      <c r="T13" s="30">
        <v>35</v>
      </c>
      <c r="U13" s="29">
        <f t="shared" si="9"/>
        <v>8.9768648574040437</v>
      </c>
      <c r="V13" s="30">
        <f t="shared" si="10"/>
        <v>87.880280536732926</v>
      </c>
      <c r="W13" s="31">
        <f t="shared" si="13"/>
        <v>90.573339993954136</v>
      </c>
      <c r="Y13" s="38">
        <v>11</v>
      </c>
    </row>
    <row r="14" spans="1:31">
      <c r="A14" s="29">
        <v>12</v>
      </c>
      <c r="B14" s="29">
        <f t="shared" si="0"/>
        <v>514.75800154488957</v>
      </c>
      <c r="C14" s="30">
        <v>10</v>
      </c>
      <c r="D14" s="29">
        <f t="shared" si="1"/>
        <v>51.475800154488958</v>
      </c>
      <c r="E14" s="30">
        <f t="shared" si="2"/>
        <v>5.4847507762646757</v>
      </c>
      <c r="F14" s="31">
        <f t="shared" si="11"/>
        <v>56.960550930753634</v>
      </c>
      <c r="G14" s="29">
        <v>12</v>
      </c>
      <c r="H14" s="29">
        <f t="shared" si="3"/>
        <v>747.13700231733446</v>
      </c>
      <c r="I14" s="30">
        <v>30</v>
      </c>
      <c r="J14" s="29">
        <f t="shared" si="4"/>
        <v>24.90456674391115</v>
      </c>
      <c r="K14" s="30">
        <f t="shared" si="5"/>
        <v>32.05598418684248</v>
      </c>
      <c r="L14" s="29">
        <v>12</v>
      </c>
      <c r="M14" s="29">
        <f t="shared" si="6"/>
        <v>1444.2740046346689</v>
      </c>
      <c r="N14" s="30">
        <v>300</v>
      </c>
      <c r="O14" s="29">
        <f t="shared" si="7"/>
        <v>4.8142466821155629</v>
      </c>
      <c r="P14" s="30">
        <f t="shared" si="8"/>
        <v>52.146304248638074</v>
      </c>
      <c r="R14" s="29">
        <v>12</v>
      </c>
      <c r="S14" s="29">
        <f t="shared" si="12"/>
        <v>358.85930324604232</v>
      </c>
      <c r="T14" s="30">
        <v>35</v>
      </c>
      <c r="U14" s="29">
        <f t="shared" si="9"/>
        <v>10.253122949886924</v>
      </c>
      <c r="V14" s="30">
        <f t="shared" si="10"/>
        <v>95.277352652071556</v>
      </c>
      <c r="W14" s="31">
        <f t="shared" si="13"/>
        <v>98.353289537037639</v>
      </c>
      <c r="Y14" s="38">
        <v>12</v>
      </c>
    </row>
    <row r="15" spans="1:31">
      <c r="A15" s="29">
        <v>13</v>
      </c>
      <c r="B15" s="29">
        <f t="shared" si="0"/>
        <v>574.04675363940567</v>
      </c>
      <c r="C15" s="30">
        <v>10</v>
      </c>
      <c r="D15" s="29">
        <f t="shared" si="1"/>
        <v>57.404675363940569</v>
      </c>
      <c r="E15" s="30">
        <f t="shared" si="2"/>
        <v>5.2754089173118359</v>
      </c>
      <c r="F15" s="31">
        <f t="shared" si="11"/>
        <v>62.680084281252405</v>
      </c>
      <c r="G15" s="29">
        <v>13</v>
      </c>
      <c r="H15" s="29">
        <f t="shared" si="3"/>
        <v>836.07013045910844</v>
      </c>
      <c r="I15" s="30">
        <v>30</v>
      </c>
      <c r="J15" s="29">
        <f t="shared" si="4"/>
        <v>27.869004348636949</v>
      </c>
      <c r="K15" s="30">
        <f t="shared" si="5"/>
        <v>34.811079932615456</v>
      </c>
      <c r="L15" s="29">
        <v>13</v>
      </c>
      <c r="M15" s="29">
        <f t="shared" si="6"/>
        <v>1622.1402609182169</v>
      </c>
      <c r="N15" s="30">
        <v>300</v>
      </c>
      <c r="O15" s="29">
        <f t="shared" si="7"/>
        <v>5.407134203060723</v>
      </c>
      <c r="P15" s="30">
        <f t="shared" si="8"/>
        <v>57.272950078191684</v>
      </c>
      <c r="R15" s="29">
        <v>13</v>
      </c>
      <c r="S15" s="29">
        <f t="shared" si="12"/>
        <v>408.22885522105679</v>
      </c>
      <c r="T15" s="30">
        <v>35</v>
      </c>
      <c r="U15" s="29">
        <f t="shared" si="9"/>
        <v>11.66368157774448</v>
      </c>
      <c r="V15" s="30">
        <f t="shared" si="10"/>
        <v>103.74022495361629</v>
      </c>
      <c r="W15" s="31">
        <f t="shared" si="13"/>
        <v>107.23932942693963</v>
      </c>
      <c r="Y15" s="38">
        <v>13</v>
      </c>
    </row>
    <row r="16" spans="1:31">
      <c r="A16" s="29">
        <v>14</v>
      </c>
      <c r="B16" s="29">
        <f t="shared" si="0"/>
        <v>635.66201857385352</v>
      </c>
      <c r="C16" s="30">
        <v>10</v>
      </c>
      <c r="D16" s="29">
        <f t="shared" si="1"/>
        <v>63.566201857385352</v>
      </c>
      <c r="E16" s="30">
        <f t="shared" si="2"/>
        <v>5.4921796865271233</v>
      </c>
      <c r="F16" s="31">
        <f t="shared" si="11"/>
        <v>69.058381543912475</v>
      </c>
      <c r="G16" s="29">
        <v>14</v>
      </c>
      <c r="H16" s="29">
        <f t="shared" si="3"/>
        <v>928.49302786078033</v>
      </c>
      <c r="I16" s="30">
        <v>30</v>
      </c>
      <c r="J16" s="29">
        <f t="shared" si="4"/>
        <v>30.949767595359344</v>
      </c>
      <c r="K16" s="30">
        <f t="shared" si="5"/>
        <v>38.108613948553128</v>
      </c>
      <c r="L16" s="29">
        <v>14</v>
      </c>
      <c r="M16" s="29">
        <f t="shared" si="6"/>
        <v>1806.9860557215607</v>
      </c>
      <c r="N16" s="30">
        <v>300</v>
      </c>
      <c r="O16" s="29">
        <f t="shared" si="7"/>
        <v>6.0232868524052021</v>
      </c>
      <c r="P16" s="30">
        <f t="shared" si="8"/>
        <v>63.035094691507275</v>
      </c>
      <c r="R16" s="29">
        <v>14</v>
      </c>
      <c r="S16" s="29">
        <f t="shared" si="12"/>
        <v>462.39027498855154</v>
      </c>
      <c r="T16" s="30">
        <v>35</v>
      </c>
      <c r="U16" s="29">
        <f t="shared" si="9"/>
        <v>13.211150713958615</v>
      </c>
      <c r="V16" s="30">
        <f t="shared" si="10"/>
        <v>113.38450824679727</v>
      </c>
      <c r="W16" s="31">
        <f t="shared" si="13"/>
        <v>117.34785346098485</v>
      </c>
      <c r="Y16" s="38">
        <v>14</v>
      </c>
    </row>
    <row r="17" spans="1:25">
      <c r="A17" s="29">
        <v>15</v>
      </c>
      <c r="B17" s="29">
        <f t="shared" si="0"/>
        <v>699.51905283832866</v>
      </c>
      <c r="C17" s="30">
        <v>10</v>
      </c>
      <c r="D17" s="29">
        <f t="shared" si="1"/>
        <v>69.951905283832872</v>
      </c>
      <c r="E17" s="30">
        <f t="shared" si="2"/>
        <v>6.1693875775668658</v>
      </c>
      <c r="F17" s="31">
        <f t="shared" si="11"/>
        <v>76.121292861399738</v>
      </c>
      <c r="G17" s="29">
        <v>15</v>
      </c>
      <c r="H17" s="29">
        <f t="shared" si="3"/>
        <v>1024.278579257493</v>
      </c>
      <c r="I17" s="30">
        <v>30</v>
      </c>
      <c r="J17" s="29">
        <f t="shared" si="4"/>
        <v>34.1426193085831</v>
      </c>
      <c r="K17" s="30">
        <f t="shared" si="5"/>
        <v>41.978673552816637</v>
      </c>
      <c r="L17" s="29">
        <v>15</v>
      </c>
      <c r="M17" s="29">
        <f t="shared" si="6"/>
        <v>1998.557158514986</v>
      </c>
      <c r="N17" s="30">
        <v>300</v>
      </c>
      <c r="O17" s="29">
        <f t="shared" si="7"/>
        <v>6.6618571950499534</v>
      </c>
      <c r="P17" s="30">
        <f t="shared" si="8"/>
        <v>69.45943566634979</v>
      </c>
      <c r="R17" s="29">
        <v>15</v>
      </c>
      <c r="S17" s="29">
        <f t="shared" si="12"/>
        <v>521.4299651265145</v>
      </c>
      <c r="T17" s="30">
        <v>35</v>
      </c>
      <c r="U17" s="29">
        <f t="shared" si="9"/>
        <v>14.8979990036147</v>
      </c>
      <c r="V17" s="30">
        <f t="shared" si="10"/>
        <v>124.3281177119979</v>
      </c>
      <c r="W17" s="31">
        <f t="shared" si="13"/>
        <v>128.79751741308232</v>
      </c>
      <c r="Y17" s="38">
        <v>15</v>
      </c>
    </row>
    <row r="18" spans="1:25">
      <c r="A18" s="29">
        <v>16</v>
      </c>
      <c r="B18" s="29">
        <f t="shared" si="0"/>
        <v>765.54175279993228</v>
      </c>
      <c r="C18" s="30">
        <v>10</v>
      </c>
      <c r="D18" s="29">
        <f t="shared" si="1"/>
        <v>76.554175279993231</v>
      </c>
      <c r="E18" s="30">
        <f t="shared" si="2"/>
        <v>7.3395515018323749</v>
      </c>
      <c r="F18" s="31">
        <f t="shared" si="11"/>
        <v>83.893726781825606</v>
      </c>
      <c r="G18" s="29">
        <v>16</v>
      </c>
      <c r="H18" s="29">
        <f t="shared" si="3"/>
        <v>1123.3126291998983</v>
      </c>
      <c r="I18" s="30">
        <v>30</v>
      </c>
      <c r="J18" s="29">
        <f t="shared" si="4"/>
        <v>37.44375430666328</v>
      </c>
      <c r="K18" s="30">
        <f t="shared" si="5"/>
        <v>46.449972475162326</v>
      </c>
      <c r="L18" s="29">
        <v>16</v>
      </c>
      <c r="M18" s="29">
        <f t="shared" si="6"/>
        <v>2196.6252583997966</v>
      </c>
      <c r="N18" s="30">
        <v>300</v>
      </c>
      <c r="O18" s="29">
        <f t="shared" si="7"/>
        <v>7.3220841946659885</v>
      </c>
      <c r="P18" s="30">
        <f t="shared" si="8"/>
        <v>76.571642587159616</v>
      </c>
      <c r="R18" s="29">
        <v>16</v>
      </c>
      <c r="S18" s="29">
        <f t="shared" si="12"/>
        <v>585.4299651265145</v>
      </c>
      <c r="T18" s="30">
        <v>35</v>
      </c>
      <c r="U18" s="29">
        <f t="shared" si="9"/>
        <v>16.726570432186129</v>
      </c>
      <c r="V18" s="30">
        <f t="shared" si="10"/>
        <v>136.69114541989254</v>
      </c>
      <c r="W18" s="31">
        <f t="shared" si="13"/>
        <v>141.70911654954838</v>
      </c>
      <c r="Y18" s="38">
        <v>16</v>
      </c>
    </row>
    <row r="19" spans="1:25">
      <c r="A19" s="29">
        <v>17</v>
      </c>
      <c r="B19" s="29">
        <f t="shared" si="0"/>
        <v>833.66127886989568</v>
      </c>
      <c r="C19" s="30">
        <v>10</v>
      </c>
      <c r="D19" s="29">
        <f t="shared" si="1"/>
        <v>83.366127886989574</v>
      </c>
      <c r="E19" s="30">
        <f t="shared" si="2"/>
        <v>9.0336183703908262</v>
      </c>
      <c r="F19" s="31">
        <f t="shared" si="11"/>
        <v>92.3997462573804</v>
      </c>
      <c r="G19" s="29">
        <v>17</v>
      </c>
      <c r="H19" s="29">
        <f t="shared" si="3"/>
        <v>1225.4919183048435</v>
      </c>
      <c r="I19" s="30">
        <v>30</v>
      </c>
      <c r="J19" s="29">
        <f t="shared" si="4"/>
        <v>40.849730610161451</v>
      </c>
      <c r="K19" s="30">
        <f t="shared" si="5"/>
        <v>51.550015647218949</v>
      </c>
      <c r="L19" s="29">
        <v>17</v>
      </c>
      <c r="M19" s="29">
        <f t="shared" si="6"/>
        <v>2400.9838366096869</v>
      </c>
      <c r="N19" s="30">
        <v>300</v>
      </c>
      <c r="O19" s="29">
        <f t="shared" si="7"/>
        <v>8.0032794553656235</v>
      </c>
      <c r="P19" s="30">
        <f t="shared" si="8"/>
        <v>84.396466802014771</v>
      </c>
      <c r="R19" s="29">
        <v>17</v>
      </c>
      <c r="S19" s="29">
        <f t="shared" si="12"/>
        <v>654.46843341205818</v>
      </c>
      <c r="T19" s="30">
        <v>35</v>
      </c>
      <c r="U19" s="29">
        <f t="shared" si="9"/>
        <v>18.699098097487376</v>
      </c>
      <c r="V19" s="30">
        <f t="shared" si="10"/>
        <v>150.59574816153014</v>
      </c>
      <c r="W19" s="31">
        <f t="shared" si="13"/>
        <v>156.20547759077635</v>
      </c>
      <c r="Y19" s="38">
        <v>17</v>
      </c>
    </row>
    <row r="20" spans="1:25">
      <c r="A20" s="29">
        <v>18</v>
      </c>
      <c r="B20" s="29">
        <f t="shared" si="0"/>
        <v>903.81496824546241</v>
      </c>
      <c r="C20" s="30">
        <v>10</v>
      </c>
      <c r="D20" s="29">
        <f t="shared" si="1"/>
        <v>90.381496824546247</v>
      </c>
      <c r="E20" s="30">
        <f t="shared" si="2"/>
        <v>11.281152531388543</v>
      </c>
      <c r="F20" s="31">
        <f t="shared" si="11"/>
        <v>101.66264935593479</v>
      </c>
      <c r="G20" s="29">
        <v>18</v>
      </c>
      <c r="H20" s="29">
        <f t="shared" si="3"/>
        <v>1330.7224523681937</v>
      </c>
      <c r="I20" s="30">
        <v>30</v>
      </c>
      <c r="J20" s="29">
        <f t="shared" si="4"/>
        <v>44.357415078939788</v>
      </c>
      <c r="K20" s="30">
        <f t="shared" si="5"/>
        <v>57.305234276995002</v>
      </c>
      <c r="L20" s="29">
        <v>18</v>
      </c>
      <c r="M20" s="29">
        <f t="shared" si="6"/>
        <v>2611.4449047363873</v>
      </c>
      <c r="N20" s="30">
        <v>300</v>
      </c>
      <c r="O20" s="29">
        <f t="shared" si="7"/>
        <v>8.7048163491212911</v>
      </c>
      <c r="P20" s="30">
        <f t="shared" si="8"/>
        <v>92.957833006813502</v>
      </c>
      <c r="R20" s="29">
        <v>18</v>
      </c>
      <c r="S20" s="29">
        <f t="shared" si="12"/>
        <v>728.62005059271439</v>
      </c>
      <c r="T20" s="30">
        <v>35</v>
      </c>
      <c r="U20" s="29">
        <f t="shared" si="9"/>
        <v>20.81771573122041</v>
      </c>
      <c r="V20" s="30">
        <f t="shared" si="10"/>
        <v>166.16604788923263</v>
      </c>
      <c r="W20" s="31">
        <f t="shared" si="13"/>
        <v>172.41136260859875</v>
      </c>
      <c r="Y20" s="38">
        <v>18</v>
      </c>
    </row>
    <row r="21" spans="1:25">
      <c r="A21" s="29">
        <v>19</v>
      </c>
      <c r="B21" s="29">
        <f t="shared" si="0"/>
        <v>975.94546275685104</v>
      </c>
      <c r="C21" s="30">
        <v>10</v>
      </c>
      <c r="D21" s="29">
        <f t="shared" si="1"/>
        <v>97.594546275685104</v>
      </c>
      <c r="E21" s="30">
        <f t="shared" si="2"/>
        <v>14.11049161631037</v>
      </c>
      <c r="F21" s="31">
        <f t="shared" si="11"/>
        <v>111.70503789199547</v>
      </c>
      <c r="G21" s="29">
        <v>19</v>
      </c>
      <c r="H21" s="29">
        <f t="shared" si="3"/>
        <v>1438.9181941352765</v>
      </c>
      <c r="I21" s="30">
        <v>30</v>
      </c>
      <c r="J21" s="29">
        <f t="shared" si="4"/>
        <v>47.963939804509216</v>
      </c>
      <c r="K21" s="30">
        <f t="shared" si="5"/>
        <v>63.741098087486257</v>
      </c>
      <c r="L21" s="29">
        <v>19</v>
      </c>
      <c r="M21" s="29">
        <f t="shared" si="6"/>
        <v>2827.836388270553</v>
      </c>
      <c r="N21" s="30">
        <v>300</v>
      </c>
      <c r="O21" s="29">
        <f t="shared" si="7"/>
        <v>9.4261212942351769</v>
      </c>
      <c r="P21" s="30">
        <f t="shared" si="8"/>
        <v>102.2789165977603</v>
      </c>
      <c r="R21" s="29">
        <v>19</v>
      </c>
      <c r="S21" s="29">
        <f t="shared" si="12"/>
        <v>807.95636053004841</v>
      </c>
      <c r="T21" s="30">
        <v>35</v>
      </c>
      <c r="U21" s="29">
        <f t="shared" si="9"/>
        <v>23.08446744371567</v>
      </c>
      <c r="V21" s="30">
        <f t="shared" si="10"/>
        <v>183.52804267587507</v>
      </c>
      <c r="W21" s="31">
        <f t="shared" si="13"/>
        <v>190.45338290898977</v>
      </c>
      <c r="Y21" s="38">
        <v>19</v>
      </c>
    </row>
    <row r="22" spans="1:25">
      <c r="A22" s="29">
        <v>20</v>
      </c>
      <c r="B22" s="29">
        <f t="shared" si="0"/>
        <v>1050.0000000000007</v>
      </c>
      <c r="C22" s="30">
        <v>10</v>
      </c>
      <c r="D22" s="29">
        <f t="shared" si="1"/>
        <v>105.00000000000007</v>
      </c>
      <c r="E22" s="30">
        <f t="shared" si="2"/>
        <v>17.548876367071529</v>
      </c>
      <c r="F22" s="31">
        <f t="shared" si="11"/>
        <v>122.5488763670716</v>
      </c>
      <c r="G22" s="29">
        <v>20</v>
      </c>
      <c r="H22" s="29">
        <f t="shared" si="3"/>
        <v>1550.0000000000009</v>
      </c>
      <c r="I22" s="30">
        <v>30</v>
      </c>
      <c r="J22" s="29">
        <f t="shared" si="4"/>
        <v>51.6666666666667</v>
      </c>
      <c r="K22" s="30">
        <f t="shared" si="5"/>
        <v>70.8822097004049</v>
      </c>
      <c r="L22" s="29">
        <v>20</v>
      </c>
      <c r="M22" s="29">
        <f t="shared" si="6"/>
        <v>3050.0000000000018</v>
      </c>
      <c r="N22" s="30">
        <v>300</v>
      </c>
      <c r="O22" s="29">
        <f t="shared" si="7"/>
        <v>10.166666666666673</v>
      </c>
      <c r="P22" s="30">
        <f t="shared" si="8"/>
        <v>112.38220970040493</v>
      </c>
      <c r="R22" s="29">
        <v>20</v>
      </c>
      <c r="S22" s="29">
        <f t="shared" si="12"/>
        <v>892.54606160529352</v>
      </c>
      <c r="T22" s="30">
        <v>35</v>
      </c>
      <c r="U22" s="29">
        <f t="shared" si="9"/>
        <v>25.501316045865529</v>
      </c>
      <c r="V22" s="30">
        <f t="shared" si="10"/>
        <v>202.80952654645037</v>
      </c>
      <c r="W22" s="31">
        <f t="shared" si="13"/>
        <v>210.45992136021002</v>
      </c>
      <c r="Y22" s="38">
        <v>20</v>
      </c>
    </row>
    <row r="23" spans="1:25">
      <c r="A23" s="29">
        <v>21</v>
      </c>
      <c r="B23" s="29">
        <f t="shared" si="0"/>
        <v>1125.9298304257579</v>
      </c>
      <c r="C23" s="30">
        <v>10</v>
      </c>
      <c r="D23" s="29">
        <f t="shared" si="1"/>
        <v>112.5929830425758</v>
      </c>
      <c r="E23" s="30">
        <f t="shared" si="2"/>
        <v>21.622559991162476</v>
      </c>
      <c r="F23" s="31">
        <f t="shared" si="11"/>
        <v>134.21554303373827</v>
      </c>
      <c r="G23" s="29">
        <v>21</v>
      </c>
      <c r="H23" s="29">
        <f t="shared" si="3"/>
        <v>1663.8947456386368</v>
      </c>
      <c r="I23" s="30">
        <v>30</v>
      </c>
      <c r="J23" s="29">
        <f t="shared" si="4"/>
        <v>55.463158187954562</v>
      </c>
      <c r="K23" s="30">
        <f t="shared" si="5"/>
        <v>78.752384845783709</v>
      </c>
      <c r="L23" s="29">
        <v>21</v>
      </c>
      <c r="M23" s="29">
        <f t="shared" si="6"/>
        <v>3277.7894912772736</v>
      </c>
      <c r="N23" s="30">
        <v>300</v>
      </c>
      <c r="O23" s="29">
        <f t="shared" si="7"/>
        <v>10.925964970924245</v>
      </c>
      <c r="P23" s="30">
        <f t="shared" si="8"/>
        <v>123.28957806281403</v>
      </c>
      <c r="R23" s="29">
        <v>21</v>
      </c>
      <c r="S23" s="29">
        <f t="shared" si="12"/>
        <v>982.45525760827252</v>
      </c>
      <c r="T23" s="30">
        <v>35</v>
      </c>
      <c r="U23" s="29">
        <f t="shared" si="9"/>
        <v>28.070150217379215</v>
      </c>
      <c r="V23" s="30">
        <f t="shared" si="10"/>
        <v>224.14001686807973</v>
      </c>
      <c r="W23" s="31">
        <f t="shared" si="13"/>
        <v>232.5610619332935</v>
      </c>
      <c r="Y23" s="38">
        <v>21</v>
      </c>
    </row>
    <row r="24" spans="1:25">
      <c r="A24" s="29">
        <v>22</v>
      </c>
      <c r="B24" s="29">
        <f t="shared" si="0"/>
        <v>1203.6897329871679</v>
      </c>
      <c r="C24" s="30">
        <v>10</v>
      </c>
      <c r="D24" s="29">
        <f t="shared" si="1"/>
        <v>120.36897329871678</v>
      </c>
      <c r="E24" s="30">
        <f t="shared" si="2"/>
        <v>26.356901184196573</v>
      </c>
      <c r="F24" s="31">
        <f t="shared" si="11"/>
        <v>146.72587448291335</v>
      </c>
      <c r="G24" s="29">
        <v>22</v>
      </c>
      <c r="H24" s="29">
        <f t="shared" si="3"/>
        <v>1780.5345994807517</v>
      </c>
      <c r="I24" s="30">
        <v>30</v>
      </c>
      <c r="J24" s="29">
        <f t="shared" si="4"/>
        <v>59.351153316025055</v>
      </c>
      <c r="K24" s="30">
        <f t="shared" si="5"/>
        <v>87.374721166888293</v>
      </c>
      <c r="L24" s="29">
        <v>22</v>
      </c>
      <c r="M24" s="29">
        <f t="shared" si="6"/>
        <v>3511.0691989615034</v>
      </c>
      <c r="N24" s="30">
        <v>300</v>
      </c>
      <c r="O24" s="29">
        <f t="shared" si="7"/>
        <v>11.703563996538344</v>
      </c>
      <c r="P24" s="30">
        <f t="shared" si="8"/>
        <v>135.02231048637501</v>
      </c>
      <c r="R24" s="29">
        <v>22</v>
      </c>
      <c r="S24" s="29">
        <f t="shared" si="12"/>
        <v>1077.7476755176642</v>
      </c>
      <c r="T24" s="30">
        <v>35</v>
      </c>
      <c r="U24" s="29">
        <f t="shared" si="9"/>
        <v>30.79279072907612</v>
      </c>
      <c r="V24" s="30">
        <f t="shared" si="10"/>
        <v>247.65068823629932</v>
      </c>
      <c r="W24" s="31">
        <f t="shared" si="13"/>
        <v>256.88852545502215</v>
      </c>
      <c r="Y24" s="38">
        <v>22</v>
      </c>
    </row>
    <row r="25" spans="1:25">
      <c r="A25" s="29">
        <v>23</v>
      </c>
      <c r="B25" s="29">
        <f t="shared" si="0"/>
        <v>1283.2376088978158</v>
      </c>
      <c r="C25" s="30">
        <v>10</v>
      </c>
      <c r="D25" s="29">
        <f t="shared" si="1"/>
        <v>128.32376088978157</v>
      </c>
      <c r="E25" s="30">
        <f t="shared" si="2"/>
        <v>31.776443959655893</v>
      </c>
      <c r="F25" s="31">
        <f t="shared" si="11"/>
        <v>160.10020484943746</v>
      </c>
      <c r="G25" s="29">
        <v>23</v>
      </c>
      <c r="H25" s="29">
        <f t="shared" si="3"/>
        <v>1899.8564133467237</v>
      </c>
      <c r="I25" s="30">
        <v>30</v>
      </c>
      <c r="J25" s="29">
        <f t="shared" si="4"/>
        <v>63.328547111557455</v>
      </c>
      <c r="K25" s="30">
        <f t="shared" si="5"/>
        <v>96.771657737880005</v>
      </c>
      <c r="L25" s="29">
        <v>23</v>
      </c>
      <c r="M25" s="29">
        <f t="shared" si="6"/>
        <v>3749.7128266934474</v>
      </c>
      <c r="N25" s="30">
        <v>300</v>
      </c>
      <c r="O25" s="29">
        <f t="shared" si="7"/>
        <v>12.499042755644824</v>
      </c>
      <c r="P25" s="30">
        <f t="shared" si="8"/>
        <v>147.60116209379262</v>
      </c>
      <c r="R25" s="29">
        <v>23</v>
      </c>
      <c r="S25" s="29">
        <f t="shared" si="12"/>
        <v>1178.484855860027</v>
      </c>
      <c r="T25" s="30">
        <v>35</v>
      </c>
      <c r="U25" s="29">
        <f t="shared" si="9"/>
        <v>33.670995881715058</v>
      </c>
      <c r="V25" s="30">
        <f t="shared" si="10"/>
        <v>273.47431198904025</v>
      </c>
      <c r="W25" s="31">
        <f t="shared" si="13"/>
        <v>283.57561075355477</v>
      </c>
      <c r="Y25" s="38">
        <v>23</v>
      </c>
    </row>
    <row r="26" spans="1:25">
      <c r="A26" s="29">
        <v>24</v>
      </c>
      <c r="B26" s="29">
        <f t="shared" si="0"/>
        <v>1364.5341380123989</v>
      </c>
      <c r="C26" s="30">
        <v>10</v>
      </c>
      <c r="D26" s="29">
        <f t="shared" si="1"/>
        <v>136.45341380123989</v>
      </c>
      <c r="E26" s="30">
        <f t="shared" si="2"/>
        <v>37.904986702617748</v>
      </c>
      <c r="F26" s="31">
        <f t="shared" si="11"/>
        <v>174.35840050385764</v>
      </c>
      <c r="G26" s="29">
        <v>24</v>
      </c>
      <c r="H26" s="29">
        <f t="shared" si="3"/>
        <v>2021.8012070185982</v>
      </c>
      <c r="I26" s="30">
        <v>30</v>
      </c>
      <c r="J26" s="29">
        <f t="shared" si="4"/>
        <v>67.393373567286602</v>
      </c>
      <c r="K26" s="30">
        <f t="shared" si="5"/>
        <v>106.96502693657104</v>
      </c>
      <c r="L26" s="29">
        <v>24</v>
      </c>
      <c r="M26" s="29">
        <f t="shared" si="6"/>
        <v>3993.6024140371965</v>
      </c>
      <c r="N26" s="30">
        <v>300</v>
      </c>
      <c r="O26" s="29">
        <f t="shared" si="7"/>
        <v>13.312008046790655</v>
      </c>
      <c r="P26" s="30">
        <f t="shared" si="8"/>
        <v>161.04639245706699</v>
      </c>
      <c r="R26" s="29">
        <v>24</v>
      </c>
      <c r="S26" s="29">
        <f t="shared" si="12"/>
        <v>1284.7263201512578</v>
      </c>
      <c r="T26" s="30">
        <v>35</v>
      </c>
      <c r="U26" s="29">
        <f t="shared" si="9"/>
        <v>36.706466290035941</v>
      </c>
      <c r="V26" s="30">
        <f t="shared" si="10"/>
        <v>301.74520063069701</v>
      </c>
      <c r="W26" s="31">
        <f t="shared" si="13"/>
        <v>312.7571405177078</v>
      </c>
      <c r="Y26" s="38">
        <v>24</v>
      </c>
    </row>
    <row r="27" spans="1:25">
      <c r="A27" s="29">
        <v>25</v>
      </c>
      <c r="B27" s="29">
        <f t="shared" si="0"/>
        <v>1447.5424859373688</v>
      </c>
      <c r="C27" s="30">
        <v>10</v>
      </c>
      <c r="D27" s="29">
        <f t="shared" si="1"/>
        <v>144.75424859373689</v>
      </c>
      <c r="E27" s="30">
        <f t="shared" si="2"/>
        <v>44.765642332480724</v>
      </c>
      <c r="F27" s="31">
        <f t="shared" si="11"/>
        <v>189.51989092621761</v>
      </c>
      <c r="G27" s="29">
        <v>25</v>
      </c>
      <c r="H27" s="29">
        <f t="shared" si="3"/>
        <v>2146.3137289060533</v>
      </c>
      <c r="I27" s="30">
        <v>30</v>
      </c>
      <c r="J27" s="29">
        <f t="shared" si="4"/>
        <v>71.543790963535102</v>
      </c>
      <c r="K27" s="30">
        <f t="shared" si="5"/>
        <v>117.97609996268251</v>
      </c>
      <c r="L27" s="29">
        <v>25</v>
      </c>
      <c r="M27" s="29">
        <f t="shared" si="6"/>
        <v>4242.6274578121065</v>
      </c>
      <c r="N27" s="30">
        <v>300</v>
      </c>
      <c r="O27" s="29">
        <f t="shared" si="7"/>
        <v>14.142091526040355</v>
      </c>
      <c r="P27" s="30">
        <f t="shared" si="8"/>
        <v>175.37779940017725</v>
      </c>
      <c r="R27" s="29">
        <v>25</v>
      </c>
      <c r="S27" s="29">
        <f t="shared" si="12"/>
        <v>1396.5297190262472</v>
      </c>
      <c r="T27" s="30">
        <v>35</v>
      </c>
      <c r="U27" s="29">
        <f t="shared" si="9"/>
        <v>39.900849115035633</v>
      </c>
      <c r="V27" s="30">
        <f t="shared" si="10"/>
        <v>332.59915656789497</v>
      </c>
      <c r="W27" s="31">
        <f t="shared" si="13"/>
        <v>344.56941130240563</v>
      </c>
      <c r="Y27" s="38">
        <v>25</v>
      </c>
    </row>
    <row r="28" spans="1:25">
      <c r="A28" s="29">
        <v>26</v>
      </c>
      <c r="B28" s="29">
        <f t="shared" si="0"/>
        <v>1532.2280526288782</v>
      </c>
      <c r="C28" s="30">
        <v>10</v>
      </c>
      <c r="D28" s="29">
        <f t="shared" si="1"/>
        <v>153.22280526288782</v>
      </c>
      <c r="E28" s="30">
        <f t="shared" si="2"/>
        <v>52.380891062633879</v>
      </c>
      <c r="F28" s="31">
        <f t="shared" si="11"/>
        <v>205.6036963255217</v>
      </c>
      <c r="G28" s="29">
        <v>26</v>
      </c>
      <c r="H28" s="29">
        <f t="shared" si="3"/>
        <v>2273.3420789433176</v>
      </c>
      <c r="I28" s="30">
        <v>30</v>
      </c>
      <c r="J28" s="29">
        <f t="shared" si="4"/>
        <v>75.77806929811058</v>
      </c>
      <c r="K28" s="30">
        <f t="shared" si="5"/>
        <v>129.82562702741112</v>
      </c>
      <c r="L28" s="29">
        <v>26</v>
      </c>
      <c r="M28" s="29">
        <f t="shared" si="6"/>
        <v>4496.6841578866351</v>
      </c>
      <c r="N28" s="30">
        <v>300</v>
      </c>
      <c r="O28" s="29">
        <f t="shared" si="7"/>
        <v>14.98894719295545</v>
      </c>
      <c r="P28" s="30">
        <f t="shared" si="8"/>
        <v>190.61474913256626</v>
      </c>
      <c r="R28" s="29">
        <v>26</v>
      </c>
      <c r="S28" s="29">
        <f t="shared" si="12"/>
        <v>1513.950963972615</v>
      </c>
      <c r="T28" s="30">
        <v>35</v>
      </c>
      <c r="U28" s="29">
        <f t="shared" si="9"/>
        <v>43.255741827789002</v>
      </c>
      <c r="V28" s="30">
        <f t="shared" si="10"/>
        <v>366.17342465376652</v>
      </c>
      <c r="W28" s="31">
        <f t="shared" si="13"/>
        <v>379.1501472021032</v>
      </c>
      <c r="Y28" s="38">
        <v>26</v>
      </c>
    </row>
    <row r="29" spans="1:25">
      <c r="A29" s="29">
        <v>27</v>
      </c>
      <c r="B29" s="29">
        <f t="shared" si="0"/>
        <v>1618.5582552140049</v>
      </c>
      <c r="C29" s="30">
        <v>10</v>
      </c>
      <c r="D29" s="29">
        <f t="shared" si="1"/>
        <v>161.8558255214005</v>
      </c>
      <c r="E29" s="30">
        <f t="shared" si="2"/>
        <v>60.772626944442067</v>
      </c>
      <c r="F29" s="31">
        <f t="shared" si="11"/>
        <v>222.62845246584257</v>
      </c>
      <c r="G29" s="29">
        <v>27</v>
      </c>
      <c r="H29" s="29">
        <f t="shared" si="3"/>
        <v>2402.8373828210074</v>
      </c>
      <c r="I29" s="30">
        <v>30</v>
      </c>
      <c r="J29" s="29">
        <f t="shared" si="4"/>
        <v>80.094579427366909</v>
      </c>
      <c r="K29" s="30">
        <f t="shared" si="5"/>
        <v>142.53387303847566</v>
      </c>
      <c r="L29" s="29">
        <v>27</v>
      </c>
      <c r="M29" s="29">
        <f t="shared" si="6"/>
        <v>4755.6747656420148</v>
      </c>
      <c r="N29" s="30">
        <v>300</v>
      </c>
      <c r="O29" s="29">
        <f t="shared" si="7"/>
        <v>15.852249218806715</v>
      </c>
      <c r="P29" s="30">
        <f t="shared" si="8"/>
        <v>206.77620324703585</v>
      </c>
      <c r="R29" s="29">
        <v>27</v>
      </c>
      <c r="S29" s="29">
        <f t="shared" si="12"/>
        <v>1637.044345048173</v>
      </c>
      <c r="T29" s="30">
        <v>35</v>
      </c>
      <c r="U29" s="29">
        <f t="shared" si="9"/>
        <v>46.772695572804942</v>
      </c>
      <c r="V29" s="30">
        <f t="shared" si="10"/>
        <v>402.60664811434555</v>
      </c>
      <c r="W29" s="31">
        <f t="shared" si="13"/>
        <v>416.63845678618702</v>
      </c>
      <c r="Y29" s="38">
        <v>27</v>
      </c>
    </row>
    <row r="30" spans="1:25">
      <c r="A30" s="29">
        <v>28</v>
      </c>
      <c r="B30" s="29">
        <f t="shared" si="0"/>
        <v>1706.5023392678913</v>
      </c>
      <c r="C30" s="30">
        <v>10</v>
      </c>
      <c r="D30" s="29">
        <f t="shared" si="1"/>
        <v>170.65023392678913</v>
      </c>
      <c r="E30" s="30">
        <f t="shared" si="2"/>
        <v>69.962199152542382</v>
      </c>
      <c r="F30" s="31">
        <f t="shared" si="11"/>
        <v>240.61243307933151</v>
      </c>
      <c r="G30" s="29">
        <v>28</v>
      </c>
      <c r="H30" s="29">
        <f t="shared" si="3"/>
        <v>2534.753508901837</v>
      </c>
      <c r="I30" s="30">
        <v>30</v>
      </c>
      <c r="J30" s="29">
        <f t="shared" si="4"/>
        <v>84.491783630061235</v>
      </c>
      <c r="K30" s="30">
        <f t="shared" si="5"/>
        <v>156.12064944927027</v>
      </c>
      <c r="L30" s="29">
        <v>28</v>
      </c>
      <c r="M30" s="29">
        <f t="shared" si="6"/>
        <v>5019.507017803674</v>
      </c>
      <c r="N30" s="30">
        <v>300</v>
      </c>
      <c r="O30" s="29">
        <f t="shared" si="7"/>
        <v>16.731690059345581</v>
      </c>
      <c r="P30" s="30">
        <f t="shared" si="8"/>
        <v>223.88074301998591</v>
      </c>
      <c r="R30" s="29">
        <v>28</v>
      </c>
      <c r="S30" s="29">
        <f t="shared" si="12"/>
        <v>1765.8626365404805</v>
      </c>
      <c r="T30" s="30">
        <v>35</v>
      </c>
      <c r="U30" s="29">
        <f t="shared" si="9"/>
        <v>50.45321818687087</v>
      </c>
      <c r="V30" s="30">
        <f t="shared" si="10"/>
        <v>442.03882749322338</v>
      </c>
      <c r="W30" s="31">
        <f t="shared" si="13"/>
        <v>457.17479294928467</v>
      </c>
      <c r="Y30" s="38">
        <v>28</v>
      </c>
    </row>
    <row r="31" spans="1:25">
      <c r="A31" s="29">
        <v>29</v>
      </c>
      <c r="B31" s="29">
        <f t="shared" si="0"/>
        <v>1796.0312139248824</v>
      </c>
      <c r="C31" s="30">
        <v>10</v>
      </c>
      <c r="D31" s="29">
        <f t="shared" si="1"/>
        <v>179.60312139248825</v>
      </c>
      <c r="E31" s="30">
        <f t="shared" si="2"/>
        <v>79.970448789819869</v>
      </c>
      <c r="F31" s="31">
        <f t="shared" si="11"/>
        <v>259.57357018230812</v>
      </c>
      <c r="G31" s="29">
        <v>29</v>
      </c>
      <c r="H31" s="29">
        <f t="shared" si="3"/>
        <v>2669.0468208873235</v>
      </c>
      <c r="I31" s="30">
        <v>30</v>
      </c>
      <c r="J31" s="29">
        <f t="shared" si="4"/>
        <v>88.968227362910781</v>
      </c>
      <c r="K31" s="30">
        <f t="shared" si="5"/>
        <v>170.60534281939732</v>
      </c>
      <c r="L31" s="29">
        <v>29</v>
      </c>
      <c r="M31" s="29">
        <f t="shared" si="6"/>
        <v>5288.093641774647</v>
      </c>
      <c r="N31" s="30">
        <v>300</v>
      </c>
      <c r="O31" s="29">
        <f t="shared" si="7"/>
        <v>17.626978805915488</v>
      </c>
      <c r="P31" s="30">
        <f t="shared" si="8"/>
        <v>241.94659137639263</v>
      </c>
      <c r="R31" s="29">
        <v>29</v>
      </c>
      <c r="S31" s="29">
        <f t="shared" si="12"/>
        <v>1900.4571921926333</v>
      </c>
      <c r="T31" s="30">
        <v>35</v>
      </c>
      <c r="U31" s="29">
        <f t="shared" si="9"/>
        <v>54.298776919789525</v>
      </c>
      <c r="V31" s="30">
        <f t="shared" si="10"/>
        <v>484.6112823019692</v>
      </c>
      <c r="W31" s="31">
        <f t="shared" si="13"/>
        <v>500.90091537790607</v>
      </c>
      <c r="Y31" s="38">
        <v>29</v>
      </c>
    </row>
    <row r="32" spans="1:25">
      <c r="A32" s="29">
        <v>30</v>
      </c>
      <c r="B32" s="29">
        <f t="shared" si="0"/>
        <v>1887.1173070873829</v>
      </c>
      <c r="C32" s="30">
        <v>10</v>
      </c>
      <c r="D32" s="29">
        <f t="shared" si="1"/>
        <v>188.71173070873829</v>
      </c>
      <c r="E32" s="30">
        <f t="shared" si="2"/>
        <v>90.817741850512959</v>
      </c>
      <c r="F32" s="31">
        <f t="shared" si="11"/>
        <v>279.52947255925125</v>
      </c>
      <c r="G32" s="29">
        <v>30</v>
      </c>
      <c r="H32" s="29">
        <f t="shared" si="3"/>
        <v>2805.6759606310743</v>
      </c>
      <c r="I32" s="30">
        <v>30</v>
      </c>
      <c r="J32" s="29">
        <f t="shared" si="4"/>
        <v>93.522532021035815</v>
      </c>
      <c r="K32" s="30">
        <f t="shared" si="5"/>
        <v>186.00694053821542</v>
      </c>
      <c r="L32" s="29">
        <v>30</v>
      </c>
      <c r="M32" s="29">
        <f t="shared" si="6"/>
        <v>5561.3519212621486</v>
      </c>
      <c r="N32" s="30">
        <v>300</v>
      </c>
      <c r="O32" s="29">
        <f t="shared" si="7"/>
        <v>18.537839737540494</v>
      </c>
      <c r="P32" s="30">
        <f t="shared" si="8"/>
        <v>260.99163282171077</v>
      </c>
      <c r="R32" s="29">
        <v>30</v>
      </c>
      <c r="S32" s="29">
        <f t="shared" si="12"/>
        <v>2040.8780313518764</v>
      </c>
      <c r="T32" s="30">
        <v>35</v>
      </c>
      <c r="U32" s="29">
        <f t="shared" si="9"/>
        <v>58.310800895767898</v>
      </c>
      <c r="V32" s="30">
        <f t="shared" si="10"/>
        <v>530.46661510632669</v>
      </c>
      <c r="W32" s="31">
        <f t="shared" si="13"/>
        <v>547.95985537505703</v>
      </c>
      <c r="Y32" s="38">
        <v>30</v>
      </c>
    </row>
    <row r="33" spans="1:25">
      <c r="A33" s="29">
        <v>31</v>
      </c>
      <c r="B33" s="29">
        <f t="shared" si="0"/>
        <v>1979.734437688254</v>
      </c>
      <c r="C33" s="30">
        <v>10</v>
      </c>
      <c r="D33" s="29">
        <f t="shared" si="1"/>
        <v>197.9734437688254</v>
      </c>
      <c r="E33" s="30">
        <f t="shared" si="2"/>
        <v>102.52399886917453</v>
      </c>
      <c r="F33" s="31">
        <f t="shared" si="11"/>
        <v>300.49744263799994</v>
      </c>
      <c r="G33" s="29">
        <v>31</v>
      </c>
      <c r="H33" s="29">
        <f t="shared" si="3"/>
        <v>2944.6016565323812</v>
      </c>
      <c r="I33" s="30">
        <v>30</v>
      </c>
      <c r="J33" s="29">
        <f t="shared" si="4"/>
        <v>98.153388551079374</v>
      </c>
      <c r="K33" s="30">
        <f t="shared" si="5"/>
        <v>202.34405408692055</v>
      </c>
      <c r="L33" s="29">
        <v>31</v>
      </c>
      <c r="M33" s="29">
        <f t="shared" si="6"/>
        <v>5839.2033130647624</v>
      </c>
      <c r="N33" s="30">
        <v>300</v>
      </c>
      <c r="O33" s="29">
        <f t="shared" si="7"/>
        <v>19.464011043549206</v>
      </c>
      <c r="P33" s="30">
        <f t="shared" si="8"/>
        <v>281.03343159445075</v>
      </c>
      <c r="R33" s="29">
        <v>31</v>
      </c>
      <c r="S33" s="29">
        <f t="shared" si="12"/>
        <v>2187.1739171816516</v>
      </c>
      <c r="T33" s="30">
        <v>35</v>
      </c>
      <c r="U33" s="29">
        <f t="shared" si="9"/>
        <v>62.490683348047192</v>
      </c>
      <c r="V33" s="30">
        <f t="shared" si="10"/>
        <v>579.74867781364173</v>
      </c>
      <c r="W33" s="31">
        <f t="shared" si="13"/>
        <v>598.49588281805586</v>
      </c>
      <c r="Y33" s="38">
        <v>31</v>
      </c>
    </row>
    <row r="34" spans="1:25">
      <c r="A34" s="29">
        <v>32</v>
      </c>
      <c r="B34" s="29">
        <f t="shared" si="0"/>
        <v>2073.857702507762</v>
      </c>
      <c r="C34" s="30">
        <v>10</v>
      </c>
      <c r="D34" s="29">
        <f t="shared" si="1"/>
        <v>207.3857702507762</v>
      </c>
      <c r="E34" s="30">
        <f t="shared" si="2"/>
        <v>115.10872169487101</v>
      </c>
      <c r="F34" s="31">
        <f t="shared" si="11"/>
        <v>322.49449194564721</v>
      </c>
      <c r="G34" s="29">
        <v>32</v>
      </c>
      <c r="H34" s="29">
        <f t="shared" si="3"/>
        <v>3085.7865537616426</v>
      </c>
      <c r="I34" s="30">
        <v>30</v>
      </c>
      <c r="J34" s="29">
        <f t="shared" si="4"/>
        <v>102.85955179205476</v>
      </c>
      <c r="K34" s="30">
        <f t="shared" si="5"/>
        <v>219.63494015359245</v>
      </c>
      <c r="L34" s="29">
        <v>32</v>
      </c>
      <c r="M34" s="29">
        <f t="shared" si="6"/>
        <v>6121.5731075232852</v>
      </c>
      <c r="N34" s="30">
        <v>300</v>
      </c>
      <c r="O34" s="29">
        <f t="shared" si="7"/>
        <v>20.405243691744285</v>
      </c>
      <c r="P34" s="30">
        <f t="shared" si="8"/>
        <v>302.08924825390295</v>
      </c>
      <c r="R34" s="29">
        <v>32</v>
      </c>
      <c r="S34" s="29">
        <f t="shared" si="12"/>
        <v>2339.3924279019998</v>
      </c>
      <c r="T34" s="30">
        <v>35</v>
      </c>
      <c r="U34" s="29">
        <f t="shared" si="9"/>
        <v>66.839783654342853</v>
      </c>
      <c r="V34" s="30">
        <f t="shared" si="10"/>
        <v>632.60253995672736</v>
      </c>
      <c r="W34" s="31">
        <f t="shared" si="13"/>
        <v>652.65447505303018</v>
      </c>
      <c r="Y34" s="38">
        <v>32</v>
      </c>
    </row>
    <row r="35" spans="1:25">
      <c r="A35" s="29">
        <v>33</v>
      </c>
      <c r="B35" s="29">
        <f t="shared" si="0"/>
        <v>2169.463375479746</v>
      </c>
      <c r="C35" s="30">
        <v>10</v>
      </c>
      <c r="D35" s="29">
        <f t="shared" si="1"/>
        <v>216.94633754797459</v>
      </c>
      <c r="E35" s="30">
        <f t="shared" si="2"/>
        <v>128.59101775886998</v>
      </c>
      <c r="F35" s="31">
        <f t="shared" si="11"/>
        <v>345.53735530684457</v>
      </c>
      <c r="G35" s="29">
        <v>33</v>
      </c>
      <c r="H35" s="29">
        <f t="shared" si="3"/>
        <v>3229.195063219619</v>
      </c>
      <c r="I35" s="30">
        <v>30</v>
      </c>
      <c r="J35" s="29">
        <f t="shared" si="4"/>
        <v>107.63983544065397</v>
      </c>
      <c r="K35" s="30">
        <f t="shared" si="5"/>
        <v>237.89751986619061</v>
      </c>
      <c r="L35" s="29">
        <v>33</v>
      </c>
      <c r="M35" s="29">
        <f t="shared" si="6"/>
        <v>6408.390126439238</v>
      </c>
      <c r="N35" s="30">
        <v>300</v>
      </c>
      <c r="O35" s="29">
        <f t="shared" si="7"/>
        <v>21.361300421464126</v>
      </c>
      <c r="P35" s="30">
        <f t="shared" si="8"/>
        <v>324.17605488538044</v>
      </c>
      <c r="R35" s="29">
        <v>33</v>
      </c>
      <c r="S35" s="29">
        <f t="shared" si="12"/>
        <v>2497.580021879276</v>
      </c>
      <c r="T35" s="30">
        <v>35</v>
      </c>
      <c r="U35" s="29">
        <f t="shared" si="9"/>
        <v>71.359429196550749</v>
      </c>
      <c r="V35" s="30">
        <f t="shared" si="10"/>
        <v>689.17445879449542</v>
      </c>
      <c r="W35" s="31">
        <f t="shared" si="13"/>
        <v>710.58228755346067</v>
      </c>
      <c r="Y35" s="38">
        <v>33</v>
      </c>
    </row>
    <row r="36" spans="1:25">
      <c r="A36" s="29">
        <v>34</v>
      </c>
      <c r="B36" s="29">
        <f t="shared" si="0"/>
        <v>2266.5288177689017</v>
      </c>
      <c r="C36" s="30">
        <v>10</v>
      </c>
      <c r="D36" s="29">
        <f t="shared" si="1"/>
        <v>226.65288177689018</v>
      </c>
      <c r="E36" s="30">
        <f t="shared" si="2"/>
        <v>142.98962214639602</v>
      </c>
      <c r="F36" s="31">
        <f t="shared" si="11"/>
        <v>369.6425039232862</v>
      </c>
      <c r="G36" s="29">
        <v>34</v>
      </c>
      <c r="H36" s="29">
        <f t="shared" si="3"/>
        <v>3374.7932266533526</v>
      </c>
      <c r="I36" s="30">
        <v>30</v>
      </c>
      <c r="J36" s="29">
        <f t="shared" si="4"/>
        <v>112.49310755511175</v>
      </c>
      <c r="K36" s="30">
        <f t="shared" si="5"/>
        <v>257.14939636817445</v>
      </c>
      <c r="L36" s="29">
        <v>34</v>
      </c>
      <c r="M36" s="29">
        <f t="shared" si="6"/>
        <v>6699.5864533067052</v>
      </c>
      <c r="N36" s="30">
        <v>300</v>
      </c>
      <c r="O36" s="29">
        <f t="shared" si="7"/>
        <v>22.331954844355685</v>
      </c>
      <c r="P36" s="30">
        <f t="shared" si="8"/>
        <v>347.31054907893053</v>
      </c>
      <c r="R36" s="29">
        <v>34</v>
      </c>
      <c r="S36" s="29">
        <f t="shared" si="12"/>
        <v>2661.7820972673926</v>
      </c>
      <c r="T36" s="30">
        <v>35</v>
      </c>
      <c r="U36" s="29">
        <f t="shared" si="9"/>
        <v>76.050917064782652</v>
      </c>
      <c r="V36" s="30">
        <f t="shared" si="10"/>
        <v>749.61185107103654</v>
      </c>
      <c r="W36" s="31">
        <f t="shared" si="13"/>
        <v>772.42712619047131</v>
      </c>
      <c r="Y36" s="38">
        <v>34</v>
      </c>
    </row>
    <row r="37" spans="1:25">
      <c r="A37" s="29">
        <v>35</v>
      </c>
      <c r="B37" s="29">
        <f t="shared" si="0"/>
        <v>2365.0323971815183</v>
      </c>
      <c r="C37" s="30">
        <v>10</v>
      </c>
      <c r="D37" s="29">
        <f t="shared" si="1"/>
        <v>236.50323971815183</v>
      </c>
      <c r="E37" s="30">
        <f t="shared" si="2"/>
        <v>158.32291773589995</v>
      </c>
      <c r="F37" s="31">
        <f t="shared" si="11"/>
        <v>394.82615745405178</v>
      </c>
      <c r="G37" s="29">
        <v>35</v>
      </c>
      <c r="H37" s="29">
        <f t="shared" si="3"/>
        <v>3522.5485957722776</v>
      </c>
      <c r="I37" s="30">
        <v>30</v>
      </c>
      <c r="J37" s="29">
        <f t="shared" si="4"/>
        <v>117.41828652574259</v>
      </c>
      <c r="K37" s="30">
        <f t="shared" si="5"/>
        <v>277.40787092830919</v>
      </c>
      <c r="L37" s="29">
        <v>35</v>
      </c>
      <c r="M37" s="29">
        <f t="shared" si="6"/>
        <v>6995.0971915445552</v>
      </c>
      <c r="N37" s="30">
        <v>300</v>
      </c>
      <c r="O37" s="29">
        <f t="shared" si="7"/>
        <v>23.316990638481851</v>
      </c>
      <c r="P37" s="30">
        <f t="shared" si="8"/>
        <v>371.50916681556993</v>
      </c>
      <c r="R37" s="29">
        <v>35</v>
      </c>
      <c r="S37" s="29">
        <f t="shared" si="12"/>
        <v>2832.0430468042377</v>
      </c>
      <c r="T37" s="30">
        <v>35</v>
      </c>
      <c r="U37" s="29">
        <f t="shared" si="9"/>
        <v>80.915515622978219</v>
      </c>
      <c r="V37" s="30">
        <f t="shared" si="10"/>
        <v>814.06326629305624</v>
      </c>
      <c r="W37" s="31">
        <f t="shared" si="13"/>
        <v>838.33792097994967</v>
      </c>
      <c r="Y37" s="38">
        <v>35</v>
      </c>
    </row>
    <row r="38" spans="1:25">
      <c r="A38" s="29">
        <v>36</v>
      </c>
      <c r="B38" s="29">
        <f t="shared" si="0"/>
        <v>2464.9534156997729</v>
      </c>
      <c r="C38" s="30">
        <v>10</v>
      </c>
      <c r="D38" s="29">
        <f t="shared" si="1"/>
        <v>246.49534156997728</v>
      </c>
      <c r="E38" s="30">
        <f t="shared" si="2"/>
        <v>174.60895363053581</v>
      </c>
      <c r="F38" s="31">
        <f t="shared" si="11"/>
        <v>421.10429520051309</v>
      </c>
      <c r="G38" s="29">
        <v>36</v>
      </c>
      <c r="H38" s="29">
        <f t="shared" si="3"/>
        <v>3672.4301235496596</v>
      </c>
      <c r="I38" s="30">
        <v>30</v>
      </c>
      <c r="J38" s="29">
        <f t="shared" si="4"/>
        <v>122.41433745165531</v>
      </c>
      <c r="K38" s="30">
        <f t="shared" si="5"/>
        <v>298.68995774885775</v>
      </c>
      <c r="L38" s="29">
        <v>36</v>
      </c>
      <c r="M38" s="29">
        <f t="shared" si="6"/>
        <v>7294.8602470993192</v>
      </c>
      <c r="N38" s="30">
        <v>300</v>
      </c>
      <c r="O38" s="29">
        <f t="shared" si="7"/>
        <v>24.316200823664396</v>
      </c>
      <c r="P38" s="30">
        <f t="shared" si="8"/>
        <v>396.78809437684868</v>
      </c>
      <c r="R38" s="29">
        <v>36</v>
      </c>
      <c r="S38" s="29">
        <f t="shared" si="12"/>
        <v>3008.4063082846264</v>
      </c>
      <c r="T38" s="30">
        <v>35</v>
      </c>
      <c r="U38" s="29">
        <f t="shared" si="9"/>
        <v>85.954465950989331</v>
      </c>
      <c r="V38" s="30">
        <f t="shared" si="10"/>
        <v>882.67836140123404</v>
      </c>
      <c r="W38" s="31">
        <f t="shared" si="13"/>
        <v>908.46470118653087</v>
      </c>
      <c r="Y38" s="38">
        <v>36</v>
      </c>
    </row>
    <row r="39" spans="1:25">
      <c r="A39" s="29">
        <v>37</v>
      </c>
      <c r="B39" s="29">
        <f t="shared" si="0"/>
        <v>2566.2720441160545</v>
      </c>
      <c r="C39" s="30">
        <v>10</v>
      </c>
      <c r="D39" s="29">
        <f t="shared" si="1"/>
        <v>256.62720441160548</v>
      </c>
      <c r="E39" s="30">
        <f t="shared" si="2"/>
        <v>191.86546207446065</v>
      </c>
      <c r="F39" s="31">
        <f t="shared" si="11"/>
        <v>448.49266648606613</v>
      </c>
      <c r="G39" s="29">
        <v>37</v>
      </c>
      <c r="H39" s="29">
        <f t="shared" si="3"/>
        <v>3824.4080661740818</v>
      </c>
      <c r="I39" s="30">
        <v>30</v>
      </c>
      <c r="J39" s="29">
        <f t="shared" si="4"/>
        <v>127.4802688724694</v>
      </c>
      <c r="K39" s="30">
        <f t="shared" si="5"/>
        <v>321.0123976135967</v>
      </c>
      <c r="L39" s="29">
        <v>37</v>
      </c>
      <c r="M39" s="29">
        <f t="shared" si="6"/>
        <v>7598.8161323481636</v>
      </c>
      <c r="N39" s="30">
        <v>300</v>
      </c>
      <c r="O39" s="29">
        <f t="shared" si="7"/>
        <v>25.329387107827213</v>
      </c>
      <c r="P39" s="30">
        <f t="shared" si="8"/>
        <v>423.16327937823894</v>
      </c>
      <c r="R39" s="29">
        <v>37</v>
      </c>
      <c r="S39" s="29">
        <f t="shared" si="12"/>
        <v>3190.9144111620412</v>
      </c>
      <c r="T39" s="30">
        <v>35</v>
      </c>
      <c r="U39" s="29">
        <f t="shared" si="9"/>
        <v>91.168983176058319</v>
      </c>
      <c r="V39" s="30">
        <f t="shared" si="10"/>
        <v>955.6078767245707</v>
      </c>
      <c r="W39" s="31">
        <f t="shared" si="13"/>
        <v>982.95857167738825</v>
      </c>
      <c r="Y39" s="38">
        <v>37</v>
      </c>
    </row>
    <row r="40" spans="1:25">
      <c r="A40" s="29">
        <v>38</v>
      </c>
      <c r="B40" s="29">
        <f t="shared" si="0"/>
        <v>2668.9692628971434</v>
      </c>
      <c r="C40" s="30">
        <v>10</v>
      </c>
      <c r="D40" s="29">
        <f t="shared" si="1"/>
        <v>266.89692628971432</v>
      </c>
      <c r="E40" s="30">
        <f t="shared" si="2"/>
        <v>210.10987401986353</v>
      </c>
      <c r="F40" s="31">
        <f t="shared" si="11"/>
        <v>477.00680030957784</v>
      </c>
      <c r="G40" s="29">
        <v>38</v>
      </c>
      <c r="H40" s="29">
        <f t="shared" si="3"/>
        <v>3978.4538943457151</v>
      </c>
      <c r="I40" s="30">
        <v>30</v>
      </c>
      <c r="J40" s="29">
        <f t="shared" si="4"/>
        <v>132.61512981152384</v>
      </c>
      <c r="K40" s="30">
        <f t="shared" si="5"/>
        <v>344.391670498054</v>
      </c>
      <c r="L40" s="29">
        <v>38</v>
      </c>
      <c r="M40" s="29">
        <f t="shared" si="6"/>
        <v>7906.9077886914301</v>
      </c>
      <c r="N40" s="30">
        <v>300</v>
      </c>
      <c r="O40" s="29">
        <f t="shared" si="7"/>
        <v>26.3563592956381</v>
      </c>
      <c r="P40" s="30">
        <f t="shared" si="8"/>
        <v>450.65044101393971</v>
      </c>
      <c r="R40" s="29">
        <v>38</v>
      </c>
      <c r="S40" s="29">
        <f t="shared" si="12"/>
        <v>3379.6090196731188</v>
      </c>
      <c r="T40" s="30">
        <v>35</v>
      </c>
      <c r="U40" s="29">
        <f t="shared" si="9"/>
        <v>96.560257704946252</v>
      </c>
      <c r="V40" s="30">
        <f t="shared" si="10"/>
        <v>1033.0036131184881</v>
      </c>
      <c r="W40" s="31">
        <f t="shared" si="13"/>
        <v>1061.9716904299721</v>
      </c>
      <c r="Y40" s="38">
        <v>38</v>
      </c>
    </row>
    <row r="41" spans="1:25">
      <c r="A41" s="29">
        <v>39</v>
      </c>
      <c r="B41" s="29">
        <f t="shared" si="0"/>
        <v>2773.0268085349435</v>
      </c>
      <c r="C41" s="30">
        <v>10</v>
      </c>
      <c r="D41" s="29">
        <f t="shared" si="1"/>
        <v>277.30268085349434</v>
      </c>
      <c r="E41" s="30">
        <f t="shared" si="2"/>
        <v>229.35933348827399</v>
      </c>
      <c r="F41" s="31">
        <f t="shared" si="11"/>
        <v>506.66201434176833</v>
      </c>
      <c r="G41" s="29">
        <v>39</v>
      </c>
      <c r="H41" s="29">
        <f t="shared" si="3"/>
        <v>4134.5402128024152</v>
      </c>
      <c r="I41" s="30">
        <v>30</v>
      </c>
      <c r="J41" s="29">
        <f t="shared" si="4"/>
        <v>137.81800709341385</v>
      </c>
      <c r="K41" s="30">
        <f t="shared" si="5"/>
        <v>368.8440072483545</v>
      </c>
      <c r="L41" s="29">
        <v>39</v>
      </c>
      <c r="M41" s="29">
        <f t="shared" si="6"/>
        <v>8219.0804256048305</v>
      </c>
      <c r="N41" s="30">
        <v>300</v>
      </c>
      <c r="O41" s="29">
        <f t="shared" si="7"/>
        <v>27.396934752016101</v>
      </c>
      <c r="P41" s="30">
        <f t="shared" si="8"/>
        <v>479.26507958975225</v>
      </c>
      <c r="R41" s="29">
        <v>39</v>
      </c>
      <c r="S41" s="29">
        <f t="shared" si="12"/>
        <v>3574.5309728293905</v>
      </c>
      <c r="T41" s="30">
        <v>35</v>
      </c>
      <c r="U41" s="29">
        <f t="shared" si="9"/>
        <v>102.12945636655401</v>
      </c>
      <c r="V41" s="30">
        <f t="shared" si="10"/>
        <v>1115.0184101976261</v>
      </c>
      <c r="W41" s="31">
        <f t="shared" si="13"/>
        <v>1145.6572471075922</v>
      </c>
      <c r="Y41" s="38">
        <v>39</v>
      </c>
    </row>
    <row r="42" spans="1:25">
      <c r="A42" s="29">
        <v>40</v>
      </c>
      <c r="B42" s="29">
        <f t="shared" si="0"/>
        <v>2878.4271247461875</v>
      </c>
      <c r="C42" s="30">
        <v>10</v>
      </c>
      <c r="D42" s="29">
        <f t="shared" si="1"/>
        <v>287.84271247461874</v>
      </c>
      <c r="E42" s="30">
        <f t="shared" si="2"/>
        <v>249.63071085087114</v>
      </c>
      <c r="F42" s="31">
        <f t="shared" si="11"/>
        <v>537.47342332548988</v>
      </c>
      <c r="G42" s="29">
        <v>40</v>
      </c>
      <c r="H42" s="29">
        <f t="shared" si="3"/>
        <v>4292.6406871192812</v>
      </c>
      <c r="I42" s="30">
        <v>30</v>
      </c>
      <c r="J42" s="29">
        <f t="shared" si="4"/>
        <v>143.08802290397605</v>
      </c>
      <c r="K42" s="30">
        <f t="shared" si="5"/>
        <v>394.38540042151385</v>
      </c>
      <c r="L42" s="29">
        <v>40</v>
      </c>
      <c r="M42" s="29">
        <f t="shared" si="6"/>
        <v>8535.2813742385624</v>
      </c>
      <c r="N42" s="30">
        <v>300</v>
      </c>
      <c r="O42" s="29">
        <f t="shared" si="7"/>
        <v>28.450937914128541</v>
      </c>
      <c r="P42" s="30">
        <f t="shared" si="8"/>
        <v>509.02248541136134</v>
      </c>
      <c r="R42" s="29">
        <v>40</v>
      </c>
      <c r="S42" s="29">
        <f t="shared" si="12"/>
        <v>3775.7203215786603</v>
      </c>
      <c r="T42" s="30">
        <v>35</v>
      </c>
      <c r="U42" s="29">
        <f t="shared" si="9"/>
        <v>107.87772347367601</v>
      </c>
      <c r="V42" s="30">
        <f t="shared" si="10"/>
        <v>1201.8061255831697</v>
      </c>
      <c r="W42" s="31">
        <f t="shared" si="13"/>
        <v>1234.1694426252725</v>
      </c>
      <c r="Y42" s="38">
        <v>40</v>
      </c>
    </row>
    <row r="43" spans="1:25">
      <c r="A43" s="29">
        <v>41</v>
      </c>
      <c r="B43" s="29">
        <f t="shared" si="0"/>
        <v>2985.1533179716535</v>
      </c>
      <c r="C43" s="30">
        <v>10</v>
      </c>
      <c r="D43" s="29">
        <f t="shared" si="1"/>
        <v>298.51533179716535</v>
      </c>
      <c r="E43" s="30">
        <f t="shared" si="2"/>
        <v>270.94061513661552</v>
      </c>
      <c r="F43" s="31">
        <f t="shared" si="11"/>
        <v>569.45594693378087</v>
      </c>
      <c r="G43" s="29">
        <v>41</v>
      </c>
      <c r="H43" s="29">
        <f t="shared" si="3"/>
        <v>4452.7299769574802</v>
      </c>
      <c r="I43" s="30">
        <v>30</v>
      </c>
      <c r="J43" s="29">
        <f t="shared" si="4"/>
        <v>148.42433256524933</v>
      </c>
      <c r="K43" s="30">
        <f t="shared" si="5"/>
        <v>421.03161436853156</v>
      </c>
      <c r="L43" s="29">
        <v>41</v>
      </c>
      <c r="M43" s="29">
        <f t="shared" si="6"/>
        <v>8855.4599539149604</v>
      </c>
      <c r="N43" s="30">
        <v>300</v>
      </c>
      <c r="O43" s="29">
        <f t="shared" si="7"/>
        <v>29.518199846383201</v>
      </c>
      <c r="P43" s="30">
        <f t="shared" si="8"/>
        <v>539.93774708739761</v>
      </c>
      <c r="R43" s="29">
        <v>41</v>
      </c>
      <c r="S43" s="29">
        <f t="shared" si="12"/>
        <v>3983.2163634023505</v>
      </c>
      <c r="T43" s="30">
        <v>35</v>
      </c>
      <c r="U43" s="29">
        <f t="shared" si="9"/>
        <v>113.80618181149573</v>
      </c>
      <c r="V43" s="30">
        <f t="shared" si="10"/>
        <v>1293.5216150923429</v>
      </c>
      <c r="W43" s="31">
        <f t="shared" si="13"/>
        <v>1327.6634696357917</v>
      </c>
      <c r="Y43" s="38">
        <v>41</v>
      </c>
    </row>
    <row r="44" spans="1:25">
      <c r="A44" s="29">
        <v>42</v>
      </c>
      <c r="B44" s="29">
        <f t="shared" si="0"/>
        <v>3093.1891166997798</v>
      </c>
      <c r="C44" s="30">
        <v>10</v>
      </c>
      <c r="D44" s="29">
        <f t="shared" si="1"/>
        <v>309.31891166997798</v>
      </c>
      <c r="E44" s="30">
        <f t="shared" si="2"/>
        <v>293.30540546348789</v>
      </c>
      <c r="F44" s="31">
        <f t="shared" si="11"/>
        <v>602.62431713346587</v>
      </c>
      <c r="G44" s="29">
        <v>42</v>
      </c>
      <c r="H44" s="29">
        <f t="shared" si="3"/>
        <v>4614.7836750496699</v>
      </c>
      <c r="I44" s="30">
        <v>30</v>
      </c>
      <c r="J44" s="29">
        <f t="shared" si="4"/>
        <v>153.82612250165568</v>
      </c>
      <c r="K44" s="30">
        <f t="shared" si="5"/>
        <v>448.79819463181019</v>
      </c>
      <c r="L44" s="29">
        <v>42</v>
      </c>
      <c r="M44" s="29">
        <f t="shared" si="6"/>
        <v>9179.5673500993398</v>
      </c>
      <c r="N44" s="30">
        <v>300</v>
      </c>
      <c r="O44" s="29">
        <f t="shared" si="7"/>
        <v>30.598557833664465</v>
      </c>
      <c r="P44" s="30">
        <f t="shared" si="8"/>
        <v>572.02575929980139</v>
      </c>
      <c r="R44" s="29">
        <v>42</v>
      </c>
      <c r="S44" s="29">
        <f t="shared" si="12"/>
        <v>4197.0576745841845</v>
      </c>
      <c r="T44" s="30">
        <v>35</v>
      </c>
      <c r="U44" s="29">
        <f t="shared" si="9"/>
        <v>119.91593355954812</v>
      </c>
      <c r="V44" s="30">
        <f t="shared" si="10"/>
        <v>1390.3207138045568</v>
      </c>
      <c r="W44" s="31">
        <f t="shared" si="13"/>
        <v>1426.2954938724213</v>
      </c>
      <c r="Y44" s="38">
        <v>42</v>
      </c>
    </row>
    <row r="45" spans="1:25">
      <c r="A45" s="29">
        <v>43</v>
      </c>
      <c r="B45" s="29">
        <f t="shared" si="0"/>
        <v>3202.5188342022634</v>
      </c>
      <c r="C45" s="30">
        <v>10</v>
      </c>
      <c r="D45" s="29">
        <f t="shared" si="1"/>
        <v>320.25188342022636</v>
      </c>
      <c r="E45" s="30">
        <f t="shared" si="2"/>
        <v>316.74120167657031</v>
      </c>
      <c r="F45" s="31">
        <f t="shared" si="11"/>
        <v>636.99308509679668</v>
      </c>
      <c r="G45" s="29">
        <v>43</v>
      </c>
      <c r="H45" s="29">
        <f t="shared" si="3"/>
        <v>4778.7782513033953</v>
      </c>
      <c r="I45" s="30">
        <v>30</v>
      </c>
      <c r="J45" s="29">
        <f t="shared" si="4"/>
        <v>159.29260837677984</v>
      </c>
      <c r="K45" s="30">
        <f t="shared" si="5"/>
        <v>477.70047672001681</v>
      </c>
      <c r="L45" s="29">
        <v>43</v>
      </c>
      <c r="M45" s="29">
        <f t="shared" si="6"/>
        <v>9507.5565026067907</v>
      </c>
      <c r="N45" s="30">
        <v>300</v>
      </c>
      <c r="O45" s="29">
        <f t="shared" si="7"/>
        <v>31.691855008689302</v>
      </c>
      <c r="P45" s="30">
        <f t="shared" si="8"/>
        <v>605.30123008810733</v>
      </c>
      <c r="R45" s="29">
        <v>43</v>
      </c>
      <c r="S45" s="29">
        <f t="shared" si="12"/>
        <v>4417.2821403588514</v>
      </c>
      <c r="T45" s="30">
        <v>35</v>
      </c>
      <c r="U45" s="29">
        <f t="shared" si="9"/>
        <v>126.20806115311004</v>
      </c>
      <c r="V45" s="30">
        <f t="shared" si="10"/>
        <v>1492.3602179447632</v>
      </c>
      <c r="W45" s="31">
        <f t="shared" si="13"/>
        <v>1530.2226362906963</v>
      </c>
      <c r="Y45" s="38">
        <v>43</v>
      </c>
    </row>
    <row r="46" spans="1:25">
      <c r="A46" s="29">
        <v>44</v>
      </c>
      <c r="B46" s="29">
        <f t="shared" si="0"/>
        <v>3313.1273343220923</v>
      </c>
      <c r="C46" s="30">
        <v>10</v>
      </c>
      <c r="D46" s="29">
        <f t="shared" si="1"/>
        <v>331.31273343220926</v>
      </c>
      <c r="E46" s="30">
        <f t="shared" si="2"/>
        <v>341.26389426683477</v>
      </c>
      <c r="F46" s="31">
        <f t="shared" si="11"/>
        <v>672.57662769904402</v>
      </c>
      <c r="G46" s="29">
        <v>44</v>
      </c>
      <c r="H46" s="29">
        <f t="shared" si="3"/>
        <v>4944.6910014831383</v>
      </c>
      <c r="I46" s="30">
        <v>30</v>
      </c>
      <c r="J46" s="29">
        <f t="shared" si="4"/>
        <v>164.82303338277129</v>
      </c>
      <c r="K46" s="30">
        <f t="shared" si="5"/>
        <v>507.75359431627271</v>
      </c>
      <c r="L46" s="29">
        <v>44</v>
      </c>
      <c r="M46" s="29">
        <f t="shared" si="6"/>
        <v>9839.3820029662766</v>
      </c>
      <c r="N46" s="30">
        <v>300</v>
      </c>
      <c r="O46" s="29">
        <f t="shared" si="7"/>
        <v>32.79794000988759</v>
      </c>
      <c r="P46" s="30">
        <f t="shared" si="8"/>
        <v>639.77868768915641</v>
      </c>
      <c r="R46" s="29">
        <v>44</v>
      </c>
      <c r="S46" s="29">
        <f t="shared" si="12"/>
        <v>4643.9269831261745</v>
      </c>
      <c r="T46" s="30">
        <v>35</v>
      </c>
      <c r="U46" s="29">
        <f t="shared" si="9"/>
        <v>132.68362808931928</v>
      </c>
      <c r="V46" s="30">
        <f t="shared" si="10"/>
        <v>1599.7978675299294</v>
      </c>
      <c r="W46" s="31">
        <f t="shared" si="13"/>
        <v>1639.6029559567251</v>
      </c>
      <c r="Y46" s="38">
        <v>44</v>
      </c>
    </row>
    <row r="47" spans="1:25">
      <c r="A47" s="29">
        <v>45</v>
      </c>
      <c r="B47" s="29">
        <f t="shared" si="0"/>
        <v>3424.9999999999986</v>
      </c>
      <c r="C47" s="30">
        <v>10</v>
      </c>
      <c r="D47" s="29">
        <f t="shared" si="1"/>
        <v>342.49999999999989</v>
      </c>
      <c r="E47" s="30">
        <f t="shared" si="2"/>
        <v>366.88915363595618</v>
      </c>
      <c r="F47" s="31">
        <f t="shared" si="11"/>
        <v>709.38915363595606</v>
      </c>
      <c r="G47" s="29">
        <v>45</v>
      </c>
      <c r="H47" s="29">
        <f t="shared" si="3"/>
        <v>5112.4999999999982</v>
      </c>
      <c r="I47" s="30">
        <v>30</v>
      </c>
      <c r="J47" s="29">
        <f t="shared" si="4"/>
        <v>170.4166666666666</v>
      </c>
      <c r="K47" s="30">
        <f t="shared" si="5"/>
        <v>538.97248696928943</v>
      </c>
      <c r="L47" s="29">
        <v>45</v>
      </c>
      <c r="M47" s="29">
        <f t="shared" si="6"/>
        <v>10174.999999999996</v>
      </c>
      <c r="N47" s="30">
        <v>300</v>
      </c>
      <c r="O47" s="29">
        <f t="shared" si="7"/>
        <v>33.916666666666657</v>
      </c>
      <c r="P47" s="30">
        <f t="shared" si="8"/>
        <v>675.47248696928943</v>
      </c>
      <c r="R47" s="29">
        <v>45</v>
      </c>
      <c r="S47" s="29">
        <f t="shared" si="12"/>
        <v>4877.0287888961957</v>
      </c>
      <c r="T47" s="30">
        <v>35</v>
      </c>
      <c r="U47" s="29">
        <f t="shared" si="9"/>
        <v>139.34367968274844</v>
      </c>
      <c r="V47" s="30">
        <f t="shared" si="10"/>
        <v>1712.7923297293105</v>
      </c>
      <c r="W47" s="31">
        <f t="shared" si="13"/>
        <v>1754.5954336341351</v>
      </c>
      <c r="Y47" s="38">
        <v>45</v>
      </c>
    </row>
    <row r="48" spans="1:25">
      <c r="A48" s="29">
        <v>46</v>
      </c>
      <c r="B48" s="29">
        <f t="shared" si="0"/>
        <v>3538.1227042637129</v>
      </c>
      <c r="C48" s="30">
        <v>10</v>
      </c>
      <c r="D48" s="29">
        <f t="shared" si="1"/>
        <v>353.8122704263713</v>
      </c>
      <c r="E48" s="30">
        <f t="shared" si="2"/>
        <v>393.63243876514031</v>
      </c>
      <c r="F48" s="31">
        <f t="shared" si="11"/>
        <v>747.44470919151161</v>
      </c>
      <c r="G48" s="29">
        <v>46</v>
      </c>
      <c r="H48" s="29">
        <f t="shared" si="3"/>
        <v>5282.1840563955693</v>
      </c>
      <c r="I48" s="30">
        <v>30</v>
      </c>
      <c r="J48" s="29">
        <f t="shared" si="4"/>
        <v>176.07280187985231</v>
      </c>
      <c r="K48" s="30">
        <f t="shared" si="5"/>
        <v>571.37190731165924</v>
      </c>
      <c r="L48" s="29">
        <v>46</v>
      </c>
      <c r="M48" s="29">
        <f t="shared" si="6"/>
        <v>10514.368112791139</v>
      </c>
      <c r="N48" s="30">
        <v>300</v>
      </c>
      <c r="O48" s="29">
        <f t="shared" si="7"/>
        <v>35.047893709303793</v>
      </c>
      <c r="P48" s="30">
        <f t="shared" si="8"/>
        <v>712.39681548220778</v>
      </c>
      <c r="R48" s="29">
        <v>46</v>
      </c>
      <c r="S48" s="29">
        <f t="shared" si="12"/>
        <v>5116.6235321130962</v>
      </c>
      <c r="T48" s="30">
        <v>35</v>
      </c>
      <c r="U48" s="29">
        <f t="shared" si="9"/>
        <v>146.1892437746599</v>
      </c>
      <c r="V48" s="30">
        <f t="shared" si="10"/>
        <v>1831.5031828934523</v>
      </c>
      <c r="W48" s="31">
        <f t="shared" si="13"/>
        <v>1875.3599560258504</v>
      </c>
      <c r="Y48" s="38">
        <v>46</v>
      </c>
    </row>
    <row r="49" spans="1:25">
      <c r="A49" s="29">
        <v>47</v>
      </c>
      <c r="B49" s="29">
        <f t="shared" si="0"/>
        <v>3652.4817834376345</v>
      </c>
      <c r="C49" s="30">
        <v>10</v>
      </c>
      <c r="D49" s="29">
        <f t="shared" si="1"/>
        <v>365.24817834376347</v>
      </c>
      <c r="E49" s="30">
        <f t="shared" si="2"/>
        <v>421.50900533956712</v>
      </c>
      <c r="F49" s="31">
        <f t="shared" si="11"/>
        <v>786.7571836833306</v>
      </c>
      <c r="G49" s="29">
        <v>47</v>
      </c>
      <c r="H49" s="29">
        <f t="shared" si="3"/>
        <v>5453.7226751564522</v>
      </c>
      <c r="I49" s="30">
        <v>30</v>
      </c>
      <c r="J49" s="29">
        <f t="shared" si="4"/>
        <v>181.79075583854839</v>
      </c>
      <c r="K49" s="30">
        <f t="shared" si="5"/>
        <v>604.96642784478217</v>
      </c>
      <c r="L49" s="29">
        <v>47</v>
      </c>
      <c r="M49" s="29">
        <f t="shared" si="6"/>
        <v>10857.445350312904</v>
      </c>
      <c r="N49" s="30">
        <v>300</v>
      </c>
      <c r="O49" s="29">
        <f t="shared" si="7"/>
        <v>36.191484501043014</v>
      </c>
      <c r="P49" s="30">
        <f t="shared" si="8"/>
        <v>750.56569918228763</v>
      </c>
      <c r="R49" s="29">
        <v>47</v>
      </c>
      <c r="S49" s="29">
        <f t="shared" si="12"/>
        <v>5362.7465989905095</v>
      </c>
      <c r="T49" s="30">
        <v>35</v>
      </c>
      <c r="U49" s="29">
        <f t="shared" si="9"/>
        <v>153.22133139972885</v>
      </c>
      <c r="V49" s="30">
        <f t="shared" si="10"/>
        <v>1956.090901210637</v>
      </c>
      <c r="W49" s="31">
        <f t="shared" si="13"/>
        <v>2002.0573006305556</v>
      </c>
      <c r="Y49" s="38">
        <v>47</v>
      </c>
    </row>
    <row r="50" spans="1:25">
      <c r="A50" s="29">
        <v>48</v>
      </c>
      <c r="B50" s="29">
        <f t="shared" si="0"/>
        <v>3768.0640123591179</v>
      </c>
      <c r="C50" s="30">
        <v>10</v>
      </c>
      <c r="D50" s="29">
        <f t="shared" si="1"/>
        <v>376.80640123591178</v>
      </c>
      <c r="E50" s="30">
        <f t="shared" si="2"/>
        <v>450.53391337450358</v>
      </c>
      <c r="F50" s="31">
        <f t="shared" si="11"/>
        <v>827.34031461041536</v>
      </c>
      <c r="G50" s="29">
        <v>48</v>
      </c>
      <c r="H50" s="29">
        <f t="shared" si="3"/>
        <v>5627.0960185386766</v>
      </c>
      <c r="I50" s="30">
        <v>30</v>
      </c>
      <c r="J50" s="29">
        <f t="shared" si="4"/>
        <v>187.56986728462255</v>
      </c>
      <c r="K50" s="30">
        <f t="shared" si="5"/>
        <v>639.77044732579282</v>
      </c>
      <c r="L50" s="29">
        <v>48</v>
      </c>
      <c r="M50" s="29">
        <f t="shared" si="6"/>
        <v>11204.192037077353</v>
      </c>
      <c r="N50" s="30">
        <v>300</v>
      </c>
      <c r="O50" s="29">
        <f t="shared" si="7"/>
        <v>37.347306790257846</v>
      </c>
      <c r="P50" s="30">
        <f t="shared" si="8"/>
        <v>789.99300782015757</v>
      </c>
      <c r="R50" s="29">
        <v>48</v>
      </c>
      <c r="S50" s="29">
        <f t="shared" si="12"/>
        <v>5615.4328094773882</v>
      </c>
      <c r="T50" s="30">
        <v>35</v>
      </c>
      <c r="U50" s="29">
        <f t="shared" si="9"/>
        <v>160.44093741363966</v>
      </c>
      <c r="V50" s="30">
        <f t="shared" si="10"/>
        <v>2086.7168399528955</v>
      </c>
      <c r="W50" s="31">
        <f t="shared" si="13"/>
        <v>2134.8491211769874</v>
      </c>
      <c r="Y50" s="38">
        <v>48</v>
      </c>
    </row>
    <row r="51" spans="1:25">
      <c r="A51" s="29">
        <v>49</v>
      </c>
      <c r="B51" s="29">
        <f t="shared" si="0"/>
        <v>3884.8565814121434</v>
      </c>
      <c r="C51" s="30">
        <v>10</v>
      </c>
      <c r="D51" s="29">
        <f t="shared" si="1"/>
        <v>388.48565814121434</v>
      </c>
      <c r="E51" s="30">
        <f t="shared" si="2"/>
        <v>480.72203438430233</v>
      </c>
      <c r="F51" s="31">
        <f t="shared" si="11"/>
        <v>869.20769252551668</v>
      </c>
      <c r="G51" s="29">
        <v>49</v>
      </c>
      <c r="H51" s="29">
        <f t="shared" si="3"/>
        <v>5802.2848721182154</v>
      </c>
      <c r="I51" s="30">
        <v>30</v>
      </c>
      <c r="J51" s="29">
        <f t="shared" si="4"/>
        <v>193.40949573727386</v>
      </c>
      <c r="K51" s="30">
        <f t="shared" si="5"/>
        <v>675.79819678824288</v>
      </c>
      <c r="L51" s="29">
        <v>49</v>
      </c>
      <c r="M51" s="29">
        <f t="shared" si="6"/>
        <v>11554.569744236431</v>
      </c>
      <c r="N51" s="30">
        <v>300</v>
      </c>
      <c r="O51" s="29">
        <f t="shared" si="7"/>
        <v>38.5152324807881</v>
      </c>
      <c r="P51" s="30">
        <f t="shared" si="8"/>
        <v>830.69246004472859</v>
      </c>
      <c r="R51" s="29">
        <v>49</v>
      </c>
      <c r="S51" s="29">
        <f t="shared" si="12"/>
        <v>5874.7164379617179</v>
      </c>
      <c r="T51" s="30">
        <v>35</v>
      </c>
      <c r="U51" s="29">
        <f t="shared" si="9"/>
        <v>167.84904108462052</v>
      </c>
      <c r="V51" s="30">
        <f t="shared" si="10"/>
        <v>2223.5432212767555</v>
      </c>
      <c r="W51" s="31">
        <f t="shared" si="13"/>
        <v>2273.8979336021416</v>
      </c>
      <c r="Y51" s="38">
        <v>49</v>
      </c>
    </row>
    <row r="52" spans="1:25">
      <c r="A52" s="29">
        <v>50</v>
      </c>
      <c r="B52" s="29">
        <f t="shared" si="0"/>
        <v>4002.8470752104718</v>
      </c>
      <c r="C52" s="30">
        <v>10</v>
      </c>
      <c r="D52" s="29">
        <f t="shared" si="1"/>
        <v>400.28470752104715</v>
      </c>
      <c r="E52" s="30">
        <f t="shared" si="2"/>
        <v>512.08805813127117</v>
      </c>
      <c r="F52" s="31">
        <f t="shared" si="11"/>
        <v>912.37276565231832</v>
      </c>
      <c r="G52" s="29">
        <v>50</v>
      </c>
      <c r="H52" s="29">
        <f t="shared" si="3"/>
        <v>5979.2706128157079</v>
      </c>
      <c r="I52" s="30">
        <v>30</v>
      </c>
      <c r="J52" s="29">
        <f t="shared" si="4"/>
        <v>199.30902042719026</v>
      </c>
      <c r="K52" s="30">
        <f t="shared" si="5"/>
        <v>713.06374522512806</v>
      </c>
      <c r="L52" s="29">
        <v>50</v>
      </c>
      <c r="M52" s="29">
        <f t="shared" si="6"/>
        <v>11908.541225631416</v>
      </c>
      <c r="N52" s="30">
        <v>300</v>
      </c>
      <c r="O52" s="29">
        <f t="shared" si="7"/>
        <v>39.695137418771388</v>
      </c>
      <c r="P52" s="30">
        <f t="shared" si="8"/>
        <v>872.6776282335469</v>
      </c>
      <c r="R52" s="29">
        <v>50</v>
      </c>
      <c r="S52" s="29">
        <f t="shared" si="12"/>
        <v>6140.6312328089671</v>
      </c>
      <c r="T52" s="30">
        <v>35</v>
      </c>
      <c r="U52" s="29">
        <f t="shared" si="9"/>
        <v>175.44660665168476</v>
      </c>
      <c r="V52" s="30">
        <f t="shared" si="10"/>
        <v>2366.7331205466407</v>
      </c>
      <c r="W52" s="31">
        <f t="shared" si="13"/>
        <v>2419.3671025421463</v>
      </c>
      <c r="Y52" s="38">
        <v>50</v>
      </c>
    </row>
    <row r="53" spans="1:25">
      <c r="A53" s="29">
        <v>51</v>
      </c>
      <c r="B53" s="29">
        <f t="shared" si="0"/>
        <v>4122.0234527811826</v>
      </c>
      <c r="C53" s="30">
        <v>10</v>
      </c>
      <c r="D53" s="29">
        <f t="shared" si="1"/>
        <v>412.20234527811829</v>
      </c>
      <c r="E53" s="30">
        <f t="shared" si="2"/>
        <v>544.64649898764981</v>
      </c>
      <c r="F53" s="31">
        <f t="shared" si="11"/>
        <v>956.84884426576809</v>
      </c>
      <c r="G53" s="29">
        <v>51</v>
      </c>
      <c r="H53" s="29">
        <f t="shared" si="3"/>
        <v>6158.0351791717731</v>
      </c>
      <c r="I53" s="30">
        <v>30</v>
      </c>
      <c r="J53" s="29">
        <f t="shared" si="4"/>
        <v>205.26783930572577</v>
      </c>
      <c r="K53" s="30">
        <f t="shared" si="5"/>
        <v>751.58100496004226</v>
      </c>
      <c r="L53" s="29">
        <v>51</v>
      </c>
      <c r="M53" s="29">
        <f t="shared" si="6"/>
        <v>12266.070358343546</v>
      </c>
      <c r="N53" s="30">
        <v>300</v>
      </c>
      <c r="O53" s="29">
        <f t="shared" si="7"/>
        <v>40.88690119447849</v>
      </c>
      <c r="P53" s="30">
        <f t="shared" si="8"/>
        <v>915.96194307128962</v>
      </c>
      <c r="R53" s="29">
        <v>51</v>
      </c>
      <c r="S53" s="29">
        <f t="shared" si="12"/>
        <v>6413.2104348229132</v>
      </c>
      <c r="T53" s="30">
        <v>35</v>
      </c>
      <c r="U53" s="29">
        <f t="shared" si="9"/>
        <v>183.23458385208323</v>
      </c>
      <c r="V53" s="30">
        <f t="shared" si="10"/>
        <v>2516.4504531513148</v>
      </c>
      <c r="W53" s="31">
        <f t="shared" si="13"/>
        <v>2571.4208283069397</v>
      </c>
      <c r="Y53" s="38">
        <v>51</v>
      </c>
    </row>
    <row r="54" spans="1:25">
      <c r="A54" s="29">
        <v>52</v>
      </c>
      <c r="B54" s="29">
        <f t="shared" si="0"/>
        <v>4242.3740291152471</v>
      </c>
      <c r="C54" s="30">
        <v>10</v>
      </c>
      <c r="D54" s="29">
        <f t="shared" si="1"/>
        <v>424.23740291152473</v>
      </c>
      <c r="E54" s="30">
        <f t="shared" si="2"/>
        <v>578.41170194070105</v>
      </c>
      <c r="F54" s="31">
        <f t="shared" si="11"/>
        <v>1002.6491048522257</v>
      </c>
      <c r="G54" s="29">
        <v>52</v>
      </c>
      <c r="H54" s="29">
        <f t="shared" si="3"/>
        <v>6338.5610436728712</v>
      </c>
      <c r="I54" s="30">
        <v>30</v>
      </c>
      <c r="J54" s="29">
        <f t="shared" si="4"/>
        <v>211.28536812242905</v>
      </c>
      <c r="K54" s="30">
        <f t="shared" si="5"/>
        <v>791.36373672979664</v>
      </c>
      <c r="L54" s="29">
        <v>52</v>
      </c>
      <c r="M54" s="29">
        <f t="shared" si="6"/>
        <v>12627.122087345742</v>
      </c>
      <c r="N54" s="30">
        <v>300</v>
      </c>
      <c r="O54" s="29">
        <f t="shared" si="7"/>
        <v>42.090406957819141</v>
      </c>
      <c r="P54" s="30">
        <f t="shared" si="8"/>
        <v>960.55869789440658</v>
      </c>
      <c r="R54" s="29">
        <v>52</v>
      </c>
      <c r="S54" s="29">
        <f t="shared" si="12"/>
        <v>6692.4867947083094</v>
      </c>
      <c r="T54" s="30">
        <v>35</v>
      </c>
      <c r="U54" s="29">
        <f t="shared" si="9"/>
        <v>191.2139084202374</v>
      </c>
      <c r="V54" s="30">
        <f t="shared" si="10"/>
        <v>2672.8599617860073</v>
      </c>
      <c r="W54" s="31">
        <f t="shared" si="13"/>
        <v>2730.2241343120786</v>
      </c>
      <c r="Y54" s="38">
        <v>52</v>
      </c>
    </row>
    <row r="55" spans="1:25">
      <c r="A55" s="29">
        <v>53</v>
      </c>
      <c r="B55" s="29">
        <f t="shared" si="0"/>
        <v>4363.8874579664252</v>
      </c>
      <c r="C55" s="30">
        <v>10</v>
      </c>
      <c r="D55" s="29">
        <f t="shared" si="1"/>
        <v>436.38874579664252</v>
      </c>
      <c r="E55" s="30">
        <f t="shared" si="2"/>
        <v>613.39784826797495</v>
      </c>
      <c r="F55" s="31">
        <f t="shared" si="11"/>
        <v>1049.7865940646175</v>
      </c>
      <c r="G55" s="29">
        <v>53</v>
      </c>
      <c r="H55" s="29">
        <f t="shared" si="3"/>
        <v>6520.8311869496374</v>
      </c>
      <c r="I55" s="30">
        <v>30</v>
      </c>
      <c r="J55" s="29">
        <f t="shared" si="4"/>
        <v>217.36103956498792</v>
      </c>
      <c r="K55" s="30">
        <f t="shared" si="5"/>
        <v>832.42555449962958</v>
      </c>
      <c r="L55" s="29">
        <v>53</v>
      </c>
      <c r="M55" s="29">
        <f t="shared" si="6"/>
        <v>12991.662373899275</v>
      </c>
      <c r="N55" s="30">
        <v>300</v>
      </c>
      <c r="O55" s="29">
        <f t="shared" si="7"/>
        <v>43.305541246330918</v>
      </c>
      <c r="P55" s="30">
        <f t="shared" si="8"/>
        <v>1006.4810528182866</v>
      </c>
      <c r="R55" s="29">
        <v>53</v>
      </c>
      <c r="S55" s="29">
        <f t="shared" si="12"/>
        <v>6978.4925896075665</v>
      </c>
      <c r="T55" s="30">
        <v>35</v>
      </c>
      <c r="U55" s="29">
        <f t="shared" si="9"/>
        <v>199.3855025602162</v>
      </c>
      <c r="V55" s="30">
        <f t="shared" si="10"/>
        <v>2836.1272041748862</v>
      </c>
      <c r="W55" s="31">
        <f t="shared" si="13"/>
        <v>2895.9428549429508</v>
      </c>
      <c r="Y55" s="38">
        <v>53</v>
      </c>
    </row>
    <row r="56" spans="1:25">
      <c r="A56" s="29">
        <v>54</v>
      </c>
      <c r="B56" s="29">
        <f t="shared" si="0"/>
        <v>4486.552715791845</v>
      </c>
      <c r="C56" s="30">
        <v>10</v>
      </c>
      <c r="D56" s="29">
        <f t="shared" si="1"/>
        <v>448.6552715791845</v>
      </c>
      <c r="E56" s="30">
        <f t="shared" si="2"/>
        <v>649.61896090728214</v>
      </c>
      <c r="F56" s="31">
        <f t="shared" si="11"/>
        <v>1098.2742324864666</v>
      </c>
      <c r="G56" s="29">
        <v>54</v>
      </c>
      <c r="H56" s="29">
        <f t="shared" si="3"/>
        <v>6704.829073687768</v>
      </c>
      <c r="I56" s="30">
        <v>30</v>
      </c>
      <c r="J56" s="29">
        <f t="shared" si="4"/>
        <v>223.49430245625894</v>
      </c>
      <c r="K56" s="30">
        <f t="shared" si="5"/>
        <v>874.77993003020765</v>
      </c>
      <c r="L56" s="29">
        <v>54</v>
      </c>
      <c r="M56" s="29">
        <f t="shared" si="6"/>
        <v>13359.658147375536</v>
      </c>
      <c r="N56" s="30">
        <v>300</v>
      </c>
      <c r="O56" s="29">
        <f t="shared" si="7"/>
        <v>44.532193824585121</v>
      </c>
      <c r="P56" s="30">
        <f t="shared" si="8"/>
        <v>1053.7420386618815</v>
      </c>
      <c r="R56" s="29">
        <v>54</v>
      </c>
      <c r="S56" s="29">
        <f t="shared" si="12"/>
        <v>7271.2596387771564</v>
      </c>
      <c r="T56" s="30">
        <v>35</v>
      </c>
      <c r="U56" s="29">
        <f t="shared" si="9"/>
        <v>207.75027539363305</v>
      </c>
      <c r="V56" s="30">
        <f t="shared" si="10"/>
        <v>3006.418541210382</v>
      </c>
      <c r="W56" s="31">
        <f t="shared" si="13"/>
        <v>3068.7436238284718</v>
      </c>
      <c r="Y56" s="38">
        <v>54</v>
      </c>
    </row>
    <row r="57" spans="1:25">
      <c r="A57" s="29">
        <v>55</v>
      </c>
      <c r="B57" s="29">
        <f t="shared" si="0"/>
        <v>4610.3590867386774</v>
      </c>
      <c r="C57" s="30">
        <v>10</v>
      </c>
      <c r="D57" s="29">
        <f t="shared" si="1"/>
        <v>461.03590867386777</v>
      </c>
      <c r="E57" s="30">
        <f t="shared" si="2"/>
        <v>687.08890954361948</v>
      </c>
      <c r="F57" s="31">
        <f t="shared" si="11"/>
        <v>1148.1248182174872</v>
      </c>
      <c r="G57" s="29">
        <v>55</v>
      </c>
      <c r="H57" s="29">
        <f t="shared" si="3"/>
        <v>6890.5386301080162</v>
      </c>
      <c r="I57" s="30">
        <v>30</v>
      </c>
      <c r="J57" s="29">
        <f t="shared" si="4"/>
        <v>229.68462100360054</v>
      </c>
      <c r="K57" s="30">
        <f t="shared" si="5"/>
        <v>918.44019721388668</v>
      </c>
      <c r="L57" s="29">
        <v>55</v>
      </c>
      <c r="M57" s="29">
        <f t="shared" si="6"/>
        <v>13731.077260216032</v>
      </c>
      <c r="N57" s="30">
        <v>300</v>
      </c>
      <c r="O57" s="29">
        <f t="shared" si="7"/>
        <v>45.770257534053442</v>
      </c>
      <c r="P57" s="30">
        <f t="shared" si="8"/>
        <v>1102.3545606834339</v>
      </c>
      <c r="R57" s="29">
        <v>55</v>
      </c>
      <c r="S57" s="29">
        <f t="shared" si="12"/>
        <v>7570.819318463622</v>
      </c>
      <c r="T57" s="30">
        <v>35</v>
      </c>
      <c r="U57" s="29">
        <f t="shared" si="9"/>
        <v>216.3091233846749</v>
      </c>
      <c r="V57" s="30">
        <f t="shared" si="10"/>
        <v>3183.9011254875513</v>
      </c>
      <c r="W57" s="31">
        <f t="shared" si="13"/>
        <v>3248.7938625029537</v>
      </c>
      <c r="Y57" s="38">
        <v>55</v>
      </c>
    </row>
    <row r="58" spans="1:25">
      <c r="A58" s="29">
        <v>56</v>
      </c>
      <c r="B58" s="29">
        <f t="shared" si="0"/>
        <v>4735.2961485908208</v>
      </c>
      <c r="C58" s="30">
        <v>10</v>
      </c>
      <c r="D58" s="29">
        <f t="shared" si="1"/>
        <v>473.52961485908207</v>
      </c>
      <c r="E58" s="30">
        <f t="shared" si="2"/>
        <v>725.8214154332793</v>
      </c>
      <c r="F58" s="31">
        <f t="shared" si="11"/>
        <v>1199.3510302923614</v>
      </c>
      <c r="G58" s="29">
        <v>56</v>
      </c>
      <c r="H58" s="29">
        <f t="shared" si="3"/>
        <v>7077.9442228862317</v>
      </c>
      <c r="I58" s="30">
        <v>30</v>
      </c>
      <c r="J58" s="29">
        <f t="shared" si="4"/>
        <v>235.93147409620772</v>
      </c>
      <c r="K58" s="30">
        <f t="shared" si="5"/>
        <v>963.41955619615374</v>
      </c>
      <c r="L58" s="29">
        <v>56</v>
      </c>
      <c r="M58" s="29">
        <f t="shared" si="6"/>
        <v>14105.888445772463</v>
      </c>
      <c r="N58" s="30">
        <v>300</v>
      </c>
      <c r="O58" s="29">
        <f t="shared" si="7"/>
        <v>47.019628152574882</v>
      </c>
      <c r="P58" s="30">
        <f t="shared" si="8"/>
        <v>1152.3314021397866</v>
      </c>
      <c r="R58" s="29">
        <v>56</v>
      </c>
      <c r="S58" s="29">
        <f t="shared" si="12"/>
        <v>7877.2025760339156</v>
      </c>
      <c r="T58" s="30">
        <v>35</v>
      </c>
      <c r="U58" s="29">
        <f t="shared" si="9"/>
        <v>225.06293074382617</v>
      </c>
      <c r="V58" s="30">
        <f t="shared" si="10"/>
        <v>3368.742890213191</v>
      </c>
      <c r="W58" s="31">
        <f t="shared" si="13"/>
        <v>3436.2617694363389</v>
      </c>
      <c r="Y58" s="38">
        <v>56</v>
      </c>
    </row>
    <row r="59" spans="1:25">
      <c r="A59" s="29">
        <v>57</v>
      </c>
      <c r="B59" s="29">
        <f t="shared" si="0"/>
        <v>4861.3537595982252</v>
      </c>
      <c r="C59" s="30">
        <v>10</v>
      </c>
      <c r="D59" s="29">
        <f t="shared" si="1"/>
        <v>486.13537595982251</v>
      </c>
      <c r="E59" s="30">
        <f t="shared" si="2"/>
        <v>765.83005598354794</v>
      </c>
      <c r="F59" s="31">
        <f t="shared" si="11"/>
        <v>1251.9654319433705</v>
      </c>
      <c r="G59" s="29">
        <v>57</v>
      </c>
      <c r="H59" s="29">
        <f t="shared" si="3"/>
        <v>7267.0306393973378</v>
      </c>
      <c r="I59" s="30">
        <v>30</v>
      </c>
      <c r="J59" s="29">
        <f t="shared" si="4"/>
        <v>242.23435464657794</v>
      </c>
      <c r="K59" s="30">
        <f t="shared" si="5"/>
        <v>1009.7310772967926</v>
      </c>
      <c r="L59" s="29">
        <v>57</v>
      </c>
      <c r="M59" s="29">
        <f t="shared" si="6"/>
        <v>14484.061278794676</v>
      </c>
      <c r="N59" s="30">
        <v>300</v>
      </c>
      <c r="O59" s="29">
        <f t="shared" si="7"/>
        <v>48.280204262648915</v>
      </c>
      <c r="P59" s="30">
        <f t="shared" si="8"/>
        <v>1203.6852276807215</v>
      </c>
      <c r="R59" s="29">
        <v>57</v>
      </c>
      <c r="S59" s="29">
        <f t="shared" si="12"/>
        <v>8190.4399434101251</v>
      </c>
      <c r="T59" s="30">
        <v>35</v>
      </c>
      <c r="U59" s="29">
        <f t="shared" si="9"/>
        <v>234.01256981171787</v>
      </c>
      <c r="V59" s="30">
        <f t="shared" si="10"/>
        <v>3561.1125384708062</v>
      </c>
      <c r="W59" s="31">
        <f t="shared" si="13"/>
        <v>3631.3163094143215</v>
      </c>
      <c r="Y59" s="38">
        <v>57</v>
      </c>
    </row>
    <row r="60" spans="1:25">
      <c r="A60" s="29">
        <v>58</v>
      </c>
      <c r="B60" s="29">
        <f t="shared" si="0"/>
        <v>4988.52204611866</v>
      </c>
      <c r="C60" s="30">
        <v>10</v>
      </c>
      <c r="D60" s="29">
        <f t="shared" si="1"/>
        <v>498.852204611866</v>
      </c>
      <c r="E60" s="30">
        <f t="shared" si="2"/>
        <v>807.12826910481817</v>
      </c>
      <c r="F60" s="31">
        <f t="shared" si="11"/>
        <v>1305.9804737166842</v>
      </c>
      <c r="G60" s="29">
        <v>58</v>
      </c>
      <c r="H60" s="29">
        <f t="shared" si="3"/>
        <v>7457.78306917799</v>
      </c>
      <c r="I60" s="30">
        <v>30</v>
      </c>
      <c r="J60" s="29">
        <f t="shared" si="4"/>
        <v>248.59276897259966</v>
      </c>
      <c r="K60" s="30">
        <f t="shared" si="5"/>
        <v>1057.3877047440844</v>
      </c>
      <c r="L60" s="29">
        <v>58</v>
      </c>
      <c r="M60" s="29">
        <f t="shared" si="6"/>
        <v>14865.56613835598</v>
      </c>
      <c r="N60" s="30">
        <v>300</v>
      </c>
      <c r="O60" s="29">
        <f t="shared" si="7"/>
        <v>49.55188712785327</v>
      </c>
      <c r="P60" s="30">
        <f t="shared" si="8"/>
        <v>1256.428586588831</v>
      </c>
      <c r="R60" s="29">
        <v>58</v>
      </c>
      <c r="S60" s="29">
        <f t="shared" si="12"/>
        <v>8510.5615498544648</v>
      </c>
      <c r="T60" s="30">
        <v>35</v>
      </c>
      <c r="U60" s="29">
        <f t="shared" si="9"/>
        <v>243.15890142441327</v>
      </c>
      <c r="V60" s="30">
        <f t="shared" si="10"/>
        <v>3761.17953282382</v>
      </c>
      <c r="W60" s="31">
        <f t="shared" si="13"/>
        <v>3834.1272032511438</v>
      </c>
      <c r="Y60" s="38">
        <v>58</v>
      </c>
    </row>
    <row r="61" spans="1:25">
      <c r="A61" s="29">
        <v>59</v>
      </c>
      <c r="B61" s="29">
        <f t="shared" si="0"/>
        <v>5116.7913910087109</v>
      </c>
      <c r="C61" s="30">
        <v>10</v>
      </c>
      <c r="D61" s="29">
        <f t="shared" si="1"/>
        <v>511.67913910087111</v>
      </c>
      <c r="E61" s="30">
        <f t="shared" si="2"/>
        <v>849.72935735046474</v>
      </c>
      <c r="F61" s="31">
        <f t="shared" si="11"/>
        <v>1361.4084964513358</v>
      </c>
      <c r="G61" s="29">
        <v>59</v>
      </c>
      <c r="H61" s="29">
        <f t="shared" si="3"/>
        <v>7650.1870865130659</v>
      </c>
      <c r="I61" s="30">
        <v>30</v>
      </c>
      <c r="J61" s="29">
        <f t="shared" si="4"/>
        <v>255.00623621710218</v>
      </c>
      <c r="K61" s="30">
        <f t="shared" si="5"/>
        <v>1106.4022602342336</v>
      </c>
      <c r="L61" s="29">
        <v>59</v>
      </c>
      <c r="M61" s="29">
        <f t="shared" si="6"/>
        <v>15250.374173026132</v>
      </c>
      <c r="N61" s="30">
        <v>300</v>
      </c>
      <c r="O61" s="29">
        <f t="shared" si="7"/>
        <v>50.834580576753773</v>
      </c>
      <c r="P61" s="30">
        <f t="shared" si="8"/>
        <v>1310.5739158745821</v>
      </c>
      <c r="R61" s="29">
        <v>59</v>
      </c>
      <c r="S61" s="29">
        <f t="shared" si="12"/>
        <v>8837.5971341466375</v>
      </c>
      <c r="T61" s="30">
        <v>35</v>
      </c>
      <c r="U61" s="29">
        <f t="shared" si="9"/>
        <v>252.50277526133249</v>
      </c>
      <c r="V61" s="30">
        <f t="shared" si="10"/>
        <v>3969.1140852405692</v>
      </c>
      <c r="W61" s="31">
        <f t="shared" si="13"/>
        <v>4044.8649178189689</v>
      </c>
      <c r="Y61" s="38">
        <v>59</v>
      </c>
    </row>
    <row r="62" spans="1:25">
      <c r="A62" s="29">
        <v>60</v>
      </c>
      <c r="B62" s="29">
        <f t="shared" si="0"/>
        <v>5246.1524227066311</v>
      </c>
      <c r="C62" s="30">
        <v>10</v>
      </c>
      <c r="D62" s="29">
        <f t="shared" si="1"/>
        <v>524.61524227066309</v>
      </c>
      <c r="E62" s="30">
        <f t="shared" si="2"/>
        <v>893.64649185854717</v>
      </c>
      <c r="F62" s="31">
        <f t="shared" si="11"/>
        <v>1418.2617341292103</v>
      </c>
      <c r="G62" s="29">
        <v>60</v>
      </c>
      <c r="H62" s="29">
        <f t="shared" si="3"/>
        <v>7844.2286340599467</v>
      </c>
      <c r="I62" s="30">
        <v>30</v>
      </c>
      <c r="J62" s="29">
        <f t="shared" si="4"/>
        <v>261.47428780199823</v>
      </c>
      <c r="K62" s="30">
        <f t="shared" si="5"/>
        <v>1156.7874463272119</v>
      </c>
      <c r="L62" s="29">
        <v>60</v>
      </c>
      <c r="M62" s="29">
        <f t="shared" si="6"/>
        <v>15638.457268119893</v>
      </c>
      <c r="N62" s="30">
        <v>300</v>
      </c>
      <c r="O62" s="29">
        <f t="shared" si="7"/>
        <v>52.128190893732977</v>
      </c>
      <c r="P62" s="30">
        <f t="shared" si="8"/>
        <v>1366.1335432354772</v>
      </c>
      <c r="R62" s="29">
        <v>60</v>
      </c>
      <c r="S62" s="29">
        <f t="shared" si="12"/>
        <v>9171.5760561922871</v>
      </c>
      <c r="T62" s="30">
        <v>35</v>
      </c>
      <c r="U62" s="29">
        <f t="shared" si="9"/>
        <v>262.04503017692247</v>
      </c>
      <c r="V62" s="30">
        <f t="shared" si="10"/>
        <v>4185.0871473257139</v>
      </c>
      <c r="W62" s="31">
        <f t="shared" si="13"/>
        <v>4263.7006563787909</v>
      </c>
      <c r="Y62" s="38">
        <v>60</v>
      </c>
    </row>
    <row r="63" spans="1:25">
      <c r="A63" s="29">
        <v>61</v>
      </c>
      <c r="B63" s="29">
        <f t="shared" si="0"/>
        <v>5376.5960049547657</v>
      </c>
      <c r="C63" s="30">
        <v>10</v>
      </c>
      <c r="D63" s="29">
        <f t="shared" si="1"/>
        <v>537.65960049547652</v>
      </c>
      <c r="E63" s="30">
        <f t="shared" si="2"/>
        <v>938.89271610825176</v>
      </c>
      <c r="F63" s="31">
        <f t="shared" si="11"/>
        <v>1476.5523166037283</v>
      </c>
      <c r="G63" s="29">
        <v>61</v>
      </c>
      <c r="H63" s="29">
        <f t="shared" si="3"/>
        <v>8039.894007432149</v>
      </c>
      <c r="I63" s="30">
        <v>30</v>
      </c>
      <c r="J63" s="29">
        <f t="shared" si="4"/>
        <v>267.99646691440495</v>
      </c>
      <c r="K63" s="30">
        <f t="shared" si="5"/>
        <v>1208.5558496893234</v>
      </c>
      <c r="L63" s="29">
        <v>61</v>
      </c>
      <c r="M63" s="29">
        <f t="shared" si="6"/>
        <v>16029.788014864298</v>
      </c>
      <c r="N63" s="30">
        <v>300</v>
      </c>
      <c r="O63" s="29">
        <f t="shared" si="7"/>
        <v>53.43262671621433</v>
      </c>
      <c r="P63" s="30">
        <f t="shared" si="8"/>
        <v>1423.1196898875139</v>
      </c>
      <c r="R63" s="29">
        <v>61</v>
      </c>
      <c r="S63" s="29">
        <f t="shared" si="12"/>
        <v>9512.5273080981788</v>
      </c>
      <c r="T63" s="30">
        <v>35</v>
      </c>
      <c r="U63" s="29">
        <f t="shared" si="9"/>
        <v>271.78649451709083</v>
      </c>
      <c r="V63" s="30">
        <f t="shared" si="10"/>
        <v>4409.2704008436631</v>
      </c>
      <c r="W63" s="31">
        <f t="shared" si="13"/>
        <v>4490.8063491987905</v>
      </c>
      <c r="Y63" s="38">
        <v>61</v>
      </c>
    </row>
    <row r="64" spans="1:25">
      <c r="A64" s="29">
        <v>62</v>
      </c>
      <c r="B64" s="29">
        <f t="shared" si="0"/>
        <v>5508.1132271142951</v>
      </c>
      <c r="C64" s="30">
        <v>10</v>
      </c>
      <c r="D64" s="29">
        <f t="shared" si="1"/>
        <v>550.81132271142951</v>
      </c>
      <c r="E64" s="30">
        <f t="shared" si="2"/>
        <v>985.48094950290738</v>
      </c>
      <c r="F64" s="31">
        <f t="shared" si="11"/>
        <v>1536.2922722143369</v>
      </c>
      <c r="G64" s="29">
        <v>62</v>
      </c>
      <c r="H64" s="29">
        <f t="shared" si="3"/>
        <v>8237.1698406714422</v>
      </c>
      <c r="I64" s="30">
        <v>30</v>
      </c>
      <c r="J64" s="29">
        <f t="shared" si="4"/>
        <v>274.57232802238138</v>
      </c>
      <c r="K64" s="30">
        <f t="shared" si="5"/>
        <v>1261.7199441919556</v>
      </c>
      <c r="L64" s="29">
        <v>62</v>
      </c>
      <c r="M64" s="29">
        <f t="shared" si="6"/>
        <v>16424.339681342884</v>
      </c>
      <c r="N64" s="30">
        <v>300</v>
      </c>
      <c r="O64" s="29">
        <f t="shared" si="7"/>
        <v>54.747798937809613</v>
      </c>
      <c r="P64" s="30">
        <f t="shared" si="8"/>
        <v>1481.5444732765272</v>
      </c>
      <c r="R64" s="29">
        <v>62</v>
      </c>
      <c r="S64" s="29">
        <f t="shared" si="12"/>
        <v>9860.4795247469683</v>
      </c>
      <c r="T64" s="30">
        <v>35</v>
      </c>
      <c r="U64" s="29">
        <f t="shared" si="9"/>
        <v>281.72798642134194</v>
      </c>
      <c r="V64" s="30">
        <f t="shared" si="10"/>
        <v>4641.8362485205334</v>
      </c>
      <c r="W64" s="31">
        <f t="shared" si="13"/>
        <v>4726.3546444469357</v>
      </c>
      <c r="Y64" s="38">
        <v>62</v>
      </c>
    </row>
    <row r="65" spans="1:25">
      <c r="A65" s="29">
        <v>63</v>
      </c>
      <c r="B65" s="29">
        <f t="shared" si="0"/>
        <v>5640.6953950291372</v>
      </c>
      <c r="C65" s="30">
        <v>10</v>
      </c>
      <c r="D65" s="29">
        <f t="shared" si="1"/>
        <v>564.0695395029137</v>
      </c>
      <c r="E65" s="30">
        <f t="shared" si="2"/>
        <v>1033.4239907904707</v>
      </c>
      <c r="F65" s="31">
        <f t="shared" si="11"/>
        <v>1597.4935302933845</v>
      </c>
      <c r="G65" s="29">
        <v>63</v>
      </c>
      <c r="H65" s="29">
        <f t="shared" si="3"/>
        <v>8436.0430925437067</v>
      </c>
      <c r="I65" s="30">
        <v>30</v>
      </c>
      <c r="J65" s="29">
        <f t="shared" si="4"/>
        <v>281.20143641812354</v>
      </c>
      <c r="K65" s="30">
        <f t="shared" si="5"/>
        <v>1316.2920938752609</v>
      </c>
      <c r="L65" s="29">
        <v>63</v>
      </c>
      <c r="M65" s="29">
        <f t="shared" si="6"/>
        <v>16822.086185087413</v>
      </c>
      <c r="N65" s="30">
        <v>300</v>
      </c>
      <c r="O65" s="29">
        <f t="shared" si="7"/>
        <v>56.073620616958046</v>
      </c>
      <c r="P65" s="30">
        <f t="shared" si="8"/>
        <v>1541.4199096764264</v>
      </c>
      <c r="R65" s="29">
        <v>63</v>
      </c>
      <c r="S65" s="29">
        <f t="shared" si="12"/>
        <v>10215.460993901886</v>
      </c>
      <c r="T65" s="30">
        <v>35</v>
      </c>
      <c r="U65" s="29">
        <f t="shared" si="9"/>
        <v>291.87031411148246</v>
      </c>
      <c r="V65" s="30">
        <f t="shared" si="10"/>
        <v>4882.957805111987</v>
      </c>
      <c r="W65" s="31">
        <f t="shared" si="13"/>
        <v>4970.5188993454321</v>
      </c>
      <c r="Y65" s="38">
        <v>63</v>
      </c>
    </row>
    <row r="66" spans="1:25">
      <c r="A66" s="29">
        <v>64</v>
      </c>
      <c r="B66" s="29">
        <f t="shared" si="0"/>
        <v>5774.3340223994601</v>
      </c>
      <c r="C66" s="30">
        <v>10</v>
      </c>
      <c r="D66" s="29">
        <f t="shared" si="1"/>
        <v>577.43340223994596</v>
      </c>
      <c r="E66" s="30">
        <f t="shared" si="2"/>
        <v>1082.73452133154</v>
      </c>
      <c r="F66" s="31">
        <f t="shared" si="11"/>
        <v>1660.167923571486</v>
      </c>
      <c r="G66" s="29">
        <v>64</v>
      </c>
      <c r="H66" s="29">
        <f t="shared" si="3"/>
        <v>8636.5010335991901</v>
      </c>
      <c r="I66" s="30">
        <v>30</v>
      </c>
      <c r="J66" s="29">
        <f t="shared" si="4"/>
        <v>287.88336778663967</v>
      </c>
      <c r="K66" s="30">
        <f t="shared" si="5"/>
        <v>1372.2845557848464</v>
      </c>
      <c r="L66" s="29">
        <v>64</v>
      </c>
      <c r="M66" s="29">
        <f t="shared" si="6"/>
        <v>17223.00206719838</v>
      </c>
      <c r="N66" s="30">
        <v>300</v>
      </c>
      <c r="O66" s="29">
        <f t="shared" si="7"/>
        <v>57.410006890661265</v>
      </c>
      <c r="P66" s="30">
        <f t="shared" si="8"/>
        <v>1602.7579166808248</v>
      </c>
      <c r="R66" s="29">
        <v>64</v>
      </c>
      <c r="S66" s="29">
        <f t="shared" si="12"/>
        <v>10577.499665869398</v>
      </c>
      <c r="T66" s="30">
        <v>35</v>
      </c>
      <c r="U66" s="29">
        <f t="shared" si="9"/>
        <v>302.21427616769711</v>
      </c>
      <c r="V66" s="30">
        <f t="shared" si="10"/>
        <v>5132.8088887250742</v>
      </c>
      <c r="W66" s="31">
        <f t="shared" si="13"/>
        <v>5223.4731715753833</v>
      </c>
      <c r="Y66" s="38">
        <v>64</v>
      </c>
    </row>
    <row r="67" spans="1:25">
      <c r="A67" s="29">
        <v>65</v>
      </c>
      <c r="B67" s="29">
        <f t="shared" si="0"/>
        <v>5909.020822628986</v>
      </c>
      <c r="C67" s="30">
        <v>10</v>
      </c>
      <c r="D67" s="29">
        <f t="shared" si="1"/>
        <v>590.9020822628986</v>
      </c>
      <c r="E67" s="30">
        <f t="shared" si="2"/>
        <v>1133.4251082241369</v>
      </c>
      <c r="F67" s="31">
        <f t="shared" si="11"/>
        <v>1724.3271904870355</v>
      </c>
      <c r="G67" s="29">
        <v>65</v>
      </c>
      <c r="H67" s="29">
        <f t="shared" si="3"/>
        <v>8838.5312339434786</v>
      </c>
      <c r="I67" s="30">
        <v>30</v>
      </c>
      <c r="J67" s="29">
        <f t="shared" si="4"/>
        <v>294.61770779811593</v>
      </c>
      <c r="K67" s="30">
        <f t="shared" si="5"/>
        <v>1429.7094826889197</v>
      </c>
      <c r="L67" s="29">
        <v>65</v>
      </c>
      <c r="M67" s="29">
        <f t="shared" si="6"/>
        <v>17627.062467886957</v>
      </c>
      <c r="N67" s="30">
        <v>300</v>
      </c>
      <c r="O67" s="29">
        <f t="shared" si="7"/>
        <v>58.756874892956525</v>
      </c>
      <c r="P67" s="30">
        <f t="shared" si="8"/>
        <v>1665.5703155940789</v>
      </c>
      <c r="R67" s="29">
        <v>65</v>
      </c>
      <c r="S67" s="29">
        <f t="shared" si="12"/>
        <v>10946.623162745776</v>
      </c>
      <c r="T67" s="30">
        <v>35</v>
      </c>
      <c r="U67" s="29">
        <f t="shared" si="9"/>
        <v>312.76066179273647</v>
      </c>
      <c r="V67" s="30">
        <f t="shared" si="10"/>
        <v>5391.5640123828998</v>
      </c>
      <c r="W67" s="31">
        <f t="shared" si="13"/>
        <v>5485.3922109207206</v>
      </c>
      <c r="Y67" s="38">
        <v>65</v>
      </c>
    </row>
    <row r="68" spans="1:25">
      <c r="A68" s="29">
        <v>66</v>
      </c>
      <c r="B68" s="29">
        <f t="shared" ref="B68:B102" si="14">1*(A68*5)^1.5+50</f>
        <v>6044.7477011130286</v>
      </c>
      <c r="C68" s="30">
        <v>10</v>
      </c>
      <c r="D68" s="29">
        <f t="shared" ref="D68:D102" si="15">B68/C68</f>
        <v>604.47477011130286</v>
      </c>
      <c r="E68" s="30">
        <f t="shared" ref="E68:E102" si="16">F68-(B68/C68)</f>
        <v>1185.5082072938326</v>
      </c>
      <c r="F68" s="31">
        <f t="shared" si="11"/>
        <v>1789.9829774051354</v>
      </c>
      <c r="G68" s="29">
        <v>66</v>
      </c>
      <c r="H68" s="29">
        <f t="shared" ref="H68:H102" si="17">1.5*(G68*5)^1.5+50</f>
        <v>9042.1215516695429</v>
      </c>
      <c r="I68" s="30">
        <v>30</v>
      </c>
      <c r="J68" s="29">
        <f t="shared" ref="J68:J102" si="18">H68/I68</f>
        <v>301.40405172231812</v>
      </c>
      <c r="K68" s="30">
        <f t="shared" ref="K68:K102" si="19">F68-J68</f>
        <v>1488.5789256828173</v>
      </c>
      <c r="L68" s="29">
        <v>66</v>
      </c>
      <c r="M68" s="29">
        <f t="shared" ref="M68:M102" si="20">3*(L68*5)^1.5+50</f>
        <v>18034.243103339086</v>
      </c>
      <c r="N68" s="30">
        <v>300</v>
      </c>
      <c r="O68" s="29">
        <f t="shared" ref="O68:O102" si="21">M68/N68</f>
        <v>60.114143677796953</v>
      </c>
      <c r="P68" s="30">
        <f t="shared" ref="P68:P102" si="22">F68-O68</f>
        <v>1729.8688337273386</v>
      </c>
      <c r="R68" s="29">
        <v>66</v>
      </c>
      <c r="S68" s="29">
        <f t="shared" si="12"/>
        <v>11322.858787271654</v>
      </c>
      <c r="T68" s="30">
        <v>35</v>
      </c>
      <c r="U68" s="29">
        <f t="shared" ref="U68:U102" si="23">S68/T68</f>
        <v>323.51025106490442</v>
      </c>
      <c r="V68" s="30">
        <f t="shared" ref="V68:V102" si="24">W68-U68*0.3</f>
        <v>5659.3983758216209</v>
      </c>
      <c r="W68" s="31">
        <f t="shared" si="13"/>
        <v>5756.4514511410925</v>
      </c>
      <c r="Y68" s="38">
        <v>66</v>
      </c>
    </row>
    <row r="69" spans="1:25">
      <c r="A69" s="29">
        <v>67</v>
      </c>
      <c r="B69" s="29">
        <f t="shared" si="14"/>
        <v>6181.506747937251</v>
      </c>
      <c r="C69" s="30">
        <v>10</v>
      </c>
      <c r="D69" s="29">
        <f t="shared" si="15"/>
        <v>618.1506747937251</v>
      </c>
      <c r="E69" s="30">
        <f t="shared" si="16"/>
        <v>1238.9961659571106</v>
      </c>
      <c r="F69" s="31">
        <f t="shared" ref="F69:F102" si="25">B68/(C68-1)+E68</f>
        <v>1857.1468407508357</v>
      </c>
      <c r="G69" s="29">
        <v>67</v>
      </c>
      <c r="H69" s="29">
        <f t="shared" si="17"/>
        <v>9247.2601219058761</v>
      </c>
      <c r="I69" s="30">
        <v>30</v>
      </c>
      <c r="J69" s="29">
        <f t="shared" si="18"/>
        <v>308.24200406352918</v>
      </c>
      <c r="K69" s="30">
        <f t="shared" si="19"/>
        <v>1548.9048366873067</v>
      </c>
      <c r="L69" s="29">
        <v>67</v>
      </c>
      <c r="M69" s="29">
        <f t="shared" si="20"/>
        <v>18444.520243811752</v>
      </c>
      <c r="N69" s="30">
        <v>300</v>
      </c>
      <c r="O69" s="29">
        <f t="shared" si="21"/>
        <v>61.481734146039173</v>
      </c>
      <c r="P69" s="30">
        <f t="shared" si="22"/>
        <v>1795.6651066047966</v>
      </c>
      <c r="R69" s="29">
        <v>67</v>
      </c>
      <c r="S69" s="29">
        <f t="shared" ref="S69:S102" si="26">S68+R69^1.25*2</f>
        <v>11706.233531316879</v>
      </c>
      <c r="T69" s="30">
        <v>35</v>
      </c>
      <c r="U69" s="29">
        <f t="shared" si="23"/>
        <v>334.46381518048224</v>
      </c>
      <c r="V69" s="30">
        <f t="shared" si="24"/>
        <v>5936.4878575098646</v>
      </c>
      <c r="W69" s="31">
        <f t="shared" ref="W69:W102" si="27">S68/(T68-5)+V68</f>
        <v>6036.8270020640093</v>
      </c>
      <c r="Y69" s="38">
        <v>67</v>
      </c>
    </row>
    <row r="70" spans="1:25">
      <c r="A70" s="29">
        <v>68</v>
      </c>
      <c r="B70" s="29">
        <f t="shared" si="14"/>
        <v>6319.2902309591618</v>
      </c>
      <c r="C70" s="30">
        <v>10</v>
      </c>
      <c r="D70" s="29">
        <f t="shared" si="15"/>
        <v>631.92902309591614</v>
      </c>
      <c r="E70" s="30">
        <f t="shared" si="16"/>
        <v>1293.9012259653334</v>
      </c>
      <c r="F70" s="31">
        <f t="shared" si="25"/>
        <v>1925.8302490612496</v>
      </c>
      <c r="G70" s="29">
        <v>68</v>
      </c>
      <c r="H70" s="29">
        <f t="shared" si="17"/>
        <v>9453.9353464387423</v>
      </c>
      <c r="I70" s="30">
        <v>30</v>
      </c>
      <c r="J70" s="29">
        <f t="shared" si="18"/>
        <v>315.13117821462475</v>
      </c>
      <c r="K70" s="30">
        <f t="shared" si="19"/>
        <v>1610.6990708466249</v>
      </c>
      <c r="L70" s="29">
        <v>68</v>
      </c>
      <c r="M70" s="29">
        <f t="shared" si="20"/>
        <v>18857.870692877485</v>
      </c>
      <c r="N70" s="30">
        <v>300</v>
      </c>
      <c r="O70" s="29">
        <f t="shared" si="21"/>
        <v>62.859568976258281</v>
      </c>
      <c r="P70" s="30">
        <f t="shared" si="22"/>
        <v>1862.9706800849913</v>
      </c>
      <c r="R70" s="29">
        <v>68</v>
      </c>
      <c r="S70" s="29">
        <f t="shared" si="26"/>
        <v>12096.774084016401</v>
      </c>
      <c r="T70" s="30">
        <v>35</v>
      </c>
      <c r="U70" s="29">
        <f t="shared" si="23"/>
        <v>345.62211668618289</v>
      </c>
      <c r="V70" s="30">
        <f t="shared" si="24"/>
        <v>6223.0090068812397</v>
      </c>
      <c r="W70" s="31">
        <f t="shared" si="27"/>
        <v>6326.6956418870941</v>
      </c>
      <c r="Y70" s="38">
        <v>68</v>
      </c>
    </row>
    <row r="71" spans="1:25">
      <c r="A71" s="29">
        <v>69</v>
      </c>
      <c r="B71" s="29">
        <f t="shared" si="14"/>
        <v>6458.0905892473193</v>
      </c>
      <c r="C71" s="30">
        <v>10</v>
      </c>
      <c r="D71" s="29">
        <f t="shared" si="15"/>
        <v>645.80905892473197</v>
      </c>
      <c r="E71" s="30">
        <f t="shared" si="16"/>
        <v>1350.2355260360639</v>
      </c>
      <c r="F71" s="31">
        <f t="shared" si="25"/>
        <v>1996.0445849607959</v>
      </c>
      <c r="G71" s="29">
        <v>69</v>
      </c>
      <c r="H71" s="29">
        <f t="shared" si="17"/>
        <v>9662.1358838709784</v>
      </c>
      <c r="I71" s="30">
        <v>30</v>
      </c>
      <c r="J71" s="29">
        <f t="shared" si="18"/>
        <v>322.07119612903261</v>
      </c>
      <c r="K71" s="30">
        <f t="shared" si="19"/>
        <v>1673.9733888317633</v>
      </c>
      <c r="L71" s="29">
        <v>69</v>
      </c>
      <c r="M71" s="29">
        <f t="shared" si="20"/>
        <v>19274.271767741957</v>
      </c>
      <c r="N71" s="30">
        <v>300</v>
      </c>
      <c r="O71" s="29">
        <f t="shared" si="21"/>
        <v>64.247572559139854</v>
      </c>
      <c r="P71" s="30">
        <f t="shared" si="22"/>
        <v>1931.797012401656</v>
      </c>
      <c r="R71" s="29">
        <v>69</v>
      </c>
      <c r="S71" s="29">
        <f t="shared" si="26"/>
        <v>12494.506839576477</v>
      </c>
      <c r="T71" s="30">
        <v>35</v>
      </c>
      <c r="U71" s="29">
        <f t="shared" si="23"/>
        <v>356.9859097021851</v>
      </c>
      <c r="V71" s="30">
        <f t="shared" si="24"/>
        <v>6519.1390367711301</v>
      </c>
      <c r="W71" s="31">
        <f t="shared" si="27"/>
        <v>6626.2348096817859</v>
      </c>
      <c r="Y71" s="38">
        <v>69</v>
      </c>
    </row>
    <row r="72" spans="1:25">
      <c r="A72" s="29">
        <v>70</v>
      </c>
      <c r="B72" s="29">
        <f t="shared" si="14"/>
        <v>6597.9004268543968</v>
      </c>
      <c r="C72" s="30">
        <v>10</v>
      </c>
      <c r="D72" s="29">
        <f t="shared" si="15"/>
        <v>659.79004268543963</v>
      </c>
      <c r="E72" s="30">
        <f t="shared" si="16"/>
        <v>1408.0111043781042</v>
      </c>
      <c r="F72" s="31">
        <f t="shared" si="25"/>
        <v>2067.8011470635438</v>
      </c>
      <c r="G72" s="29">
        <v>70</v>
      </c>
      <c r="H72" s="29">
        <f t="shared" si="17"/>
        <v>9871.8506402815947</v>
      </c>
      <c r="I72" s="30">
        <v>30</v>
      </c>
      <c r="J72" s="29">
        <f t="shared" si="18"/>
        <v>329.0616880093865</v>
      </c>
      <c r="K72" s="30">
        <f t="shared" si="19"/>
        <v>1738.7394590541574</v>
      </c>
      <c r="L72" s="29">
        <v>70</v>
      </c>
      <c r="M72" s="29">
        <f t="shared" si="20"/>
        <v>19693.701280563189</v>
      </c>
      <c r="N72" s="30">
        <v>300</v>
      </c>
      <c r="O72" s="29">
        <f t="shared" si="21"/>
        <v>65.645670935210632</v>
      </c>
      <c r="P72" s="30">
        <f t="shared" si="22"/>
        <v>2002.1554761283332</v>
      </c>
      <c r="R72" s="29">
        <v>70</v>
      </c>
      <c r="S72" s="29">
        <f t="shared" si="26"/>
        <v>12899.457904769148</v>
      </c>
      <c r="T72" s="30">
        <v>35</v>
      </c>
      <c r="U72" s="29">
        <f t="shared" si="23"/>
        <v>368.55594013626137</v>
      </c>
      <c r="V72" s="30">
        <f t="shared" si="24"/>
        <v>6825.0558160494684</v>
      </c>
      <c r="W72" s="31">
        <f t="shared" si="27"/>
        <v>6935.6225980903464</v>
      </c>
      <c r="Y72" s="38">
        <v>70</v>
      </c>
    </row>
    <row r="73" spans="1:25">
      <c r="A73" s="29">
        <v>71</v>
      </c>
      <c r="B73" s="29">
        <f t="shared" si="14"/>
        <v>6738.7125069029498</v>
      </c>
      <c r="C73" s="30">
        <v>10</v>
      </c>
      <c r="D73" s="29">
        <f t="shared" si="15"/>
        <v>673.87125069029503</v>
      </c>
      <c r="E73" s="30">
        <f t="shared" si="16"/>
        <v>1467.2399011160753</v>
      </c>
      <c r="F73" s="31">
        <f t="shared" si="25"/>
        <v>2141.1111518063703</v>
      </c>
      <c r="G73" s="29">
        <v>71</v>
      </c>
      <c r="H73" s="29">
        <f t="shared" si="17"/>
        <v>10083.068760354425</v>
      </c>
      <c r="I73" s="30">
        <v>30</v>
      </c>
      <c r="J73" s="29">
        <f t="shared" si="18"/>
        <v>336.10229201181414</v>
      </c>
      <c r="K73" s="30">
        <f t="shared" si="19"/>
        <v>1805.0088597945562</v>
      </c>
      <c r="L73" s="29">
        <v>71</v>
      </c>
      <c r="M73" s="29">
        <f t="shared" si="20"/>
        <v>20116.137520708849</v>
      </c>
      <c r="N73" s="30">
        <v>300</v>
      </c>
      <c r="O73" s="29">
        <f t="shared" si="21"/>
        <v>67.053791735696166</v>
      </c>
      <c r="P73" s="30">
        <f t="shared" si="22"/>
        <v>2074.0573600706743</v>
      </c>
      <c r="R73" s="29">
        <v>71</v>
      </c>
      <c r="S73" s="29">
        <f t="shared" si="26"/>
        <v>13311.653106131716</v>
      </c>
      <c r="T73" s="30">
        <v>35</v>
      </c>
      <c r="U73" s="29">
        <f t="shared" si="23"/>
        <v>380.33294588947763</v>
      </c>
      <c r="V73" s="30">
        <f t="shared" si="24"/>
        <v>7140.9378624415967</v>
      </c>
      <c r="W73" s="31">
        <f t="shared" si="27"/>
        <v>7255.0377462084398</v>
      </c>
      <c r="Y73" s="38">
        <v>71</v>
      </c>
    </row>
    <row r="74" spans="1:25">
      <c r="A74" s="29">
        <v>72</v>
      </c>
      <c r="B74" s="29">
        <f t="shared" si="14"/>
        <v>6880.5197459637011</v>
      </c>
      <c r="C74" s="30">
        <v>10</v>
      </c>
      <c r="D74" s="29">
        <f t="shared" si="15"/>
        <v>688.05197459637009</v>
      </c>
      <c r="E74" s="30">
        <f t="shared" si="16"/>
        <v>1527.9337606200329</v>
      </c>
      <c r="F74" s="31">
        <f t="shared" si="25"/>
        <v>2215.9857352164031</v>
      </c>
      <c r="G74" s="29">
        <v>72</v>
      </c>
      <c r="H74" s="29">
        <f t="shared" si="17"/>
        <v>10295.779618945551</v>
      </c>
      <c r="I74" s="30">
        <v>30</v>
      </c>
      <c r="J74" s="29">
        <f t="shared" si="18"/>
        <v>343.19265396485173</v>
      </c>
      <c r="K74" s="30">
        <f t="shared" si="19"/>
        <v>1872.7930812515515</v>
      </c>
      <c r="L74" s="29">
        <v>72</v>
      </c>
      <c r="M74" s="29">
        <f t="shared" si="20"/>
        <v>20541.559237891102</v>
      </c>
      <c r="N74" s="30">
        <v>300</v>
      </c>
      <c r="O74" s="29">
        <f t="shared" si="21"/>
        <v>68.471864126303672</v>
      </c>
      <c r="P74" s="30">
        <f t="shared" si="22"/>
        <v>2147.5138710900992</v>
      </c>
      <c r="R74" s="29">
        <v>72</v>
      </c>
      <c r="S74" s="29">
        <f t="shared" si="26"/>
        <v>13731.117996886844</v>
      </c>
      <c r="T74" s="30">
        <v>35</v>
      </c>
      <c r="U74" s="29">
        <f t="shared" si="23"/>
        <v>392.31765705390984</v>
      </c>
      <c r="V74" s="30">
        <f t="shared" si="24"/>
        <v>7466.9643355298149</v>
      </c>
      <c r="W74" s="31">
        <f t="shared" si="27"/>
        <v>7584.6596326459876</v>
      </c>
      <c r="Y74" s="38">
        <v>72</v>
      </c>
    </row>
    <row r="75" spans="1:25">
      <c r="A75" s="29">
        <v>73</v>
      </c>
      <c r="B75" s="29">
        <f t="shared" si="14"/>
        <v>7023.315208708118</v>
      </c>
      <c r="C75" s="30">
        <v>10</v>
      </c>
      <c r="D75" s="29">
        <f t="shared" si="15"/>
        <v>702.3315208708118</v>
      </c>
      <c r="E75" s="30">
        <f t="shared" si="16"/>
        <v>1590.1044337451876</v>
      </c>
      <c r="F75" s="31">
        <f t="shared" si="25"/>
        <v>2292.4359546159994</v>
      </c>
      <c r="G75" s="29">
        <v>73</v>
      </c>
      <c r="H75" s="29">
        <f t="shared" si="17"/>
        <v>10509.972813062177</v>
      </c>
      <c r="I75" s="30">
        <v>30</v>
      </c>
      <c r="J75" s="29">
        <f t="shared" si="18"/>
        <v>350.33242710207259</v>
      </c>
      <c r="K75" s="30">
        <f t="shared" si="19"/>
        <v>1942.1035275139268</v>
      </c>
      <c r="L75" s="29">
        <v>73</v>
      </c>
      <c r="M75" s="29">
        <f t="shared" si="20"/>
        <v>20969.945626124354</v>
      </c>
      <c r="N75" s="30">
        <v>300</v>
      </c>
      <c r="O75" s="29">
        <f t="shared" si="21"/>
        <v>69.899818753747851</v>
      </c>
      <c r="P75" s="30">
        <f t="shared" si="22"/>
        <v>2222.5361358622517</v>
      </c>
      <c r="R75" s="29">
        <v>73</v>
      </c>
      <c r="S75" s="29">
        <f t="shared" si="26"/>
        <v>14157.877863597841</v>
      </c>
      <c r="T75" s="30">
        <v>35</v>
      </c>
      <c r="U75" s="29">
        <f t="shared" si="23"/>
        <v>404.5107961027955</v>
      </c>
      <c r="V75" s="30">
        <f t="shared" si="24"/>
        <v>7803.315029928538</v>
      </c>
      <c r="W75" s="31">
        <f t="shared" si="27"/>
        <v>7924.6682687593766</v>
      </c>
      <c r="Y75" s="38">
        <v>73</v>
      </c>
    </row>
    <row r="76" spans="1:25">
      <c r="A76" s="29">
        <v>74</v>
      </c>
      <c r="B76" s="29">
        <f t="shared" si="14"/>
        <v>7167.0921028183975</v>
      </c>
      <c r="C76" s="30">
        <v>10</v>
      </c>
      <c r="D76" s="29">
        <f t="shared" si="15"/>
        <v>716.70921028183977</v>
      </c>
      <c r="E76" s="30">
        <f t="shared" si="16"/>
        <v>1653.763579986472</v>
      </c>
      <c r="F76" s="31">
        <f t="shared" si="25"/>
        <v>2370.4727902683117</v>
      </c>
      <c r="G76" s="29">
        <v>74</v>
      </c>
      <c r="H76" s="29">
        <f t="shared" si="17"/>
        <v>10725.638154227596</v>
      </c>
      <c r="I76" s="30">
        <v>30</v>
      </c>
      <c r="J76" s="29">
        <f t="shared" si="18"/>
        <v>357.52127180758652</v>
      </c>
      <c r="K76" s="30">
        <f t="shared" si="19"/>
        <v>2012.9515184607251</v>
      </c>
      <c r="L76" s="29">
        <v>74</v>
      </c>
      <c r="M76" s="29">
        <f t="shared" si="20"/>
        <v>21401.276308455192</v>
      </c>
      <c r="N76" s="30">
        <v>300</v>
      </c>
      <c r="O76" s="29">
        <f t="shared" si="21"/>
        <v>71.33758769485064</v>
      </c>
      <c r="P76" s="30">
        <f t="shared" si="22"/>
        <v>2299.1352025734609</v>
      </c>
      <c r="R76" s="29">
        <v>74</v>
      </c>
      <c r="S76" s="29">
        <f t="shared" si="26"/>
        <v>14591.957732572782</v>
      </c>
      <c r="T76" s="30">
        <v>35</v>
      </c>
      <c r="U76" s="29">
        <f t="shared" si="23"/>
        <v>416.91307807350807</v>
      </c>
      <c r="V76" s="30">
        <f t="shared" si="24"/>
        <v>8150.1703686264136</v>
      </c>
      <c r="W76" s="31">
        <f t="shared" si="27"/>
        <v>8275.2442920484664</v>
      </c>
      <c r="Y76" s="38">
        <v>74</v>
      </c>
    </row>
    <row r="77" spans="1:25">
      <c r="A77" s="29">
        <v>75</v>
      </c>
      <c r="B77" s="29">
        <f t="shared" si="14"/>
        <v>7311.843774138908</v>
      </c>
      <c r="C77" s="30">
        <v>10</v>
      </c>
      <c r="D77" s="29">
        <f t="shared" si="15"/>
        <v>731.18437741389084</v>
      </c>
      <c r="E77" s="30">
        <f t="shared" si="16"/>
        <v>1718.922769552403</v>
      </c>
      <c r="F77" s="31">
        <f t="shared" si="25"/>
        <v>2450.1071469662938</v>
      </c>
      <c r="G77" s="29">
        <v>75</v>
      </c>
      <c r="H77" s="29">
        <f t="shared" si="17"/>
        <v>10942.765661208363</v>
      </c>
      <c r="I77" s="30">
        <v>30</v>
      </c>
      <c r="J77" s="29">
        <f t="shared" si="18"/>
        <v>364.75885537361211</v>
      </c>
      <c r="K77" s="30">
        <f t="shared" si="19"/>
        <v>2085.3482915926816</v>
      </c>
      <c r="L77" s="29">
        <v>75</v>
      </c>
      <c r="M77" s="29">
        <f t="shared" si="20"/>
        <v>21835.531322416726</v>
      </c>
      <c r="N77" s="30">
        <v>300</v>
      </c>
      <c r="O77" s="29">
        <f t="shared" si="21"/>
        <v>72.785104408055759</v>
      </c>
      <c r="P77" s="30">
        <f t="shared" si="22"/>
        <v>2377.3220425582381</v>
      </c>
      <c r="R77" s="29">
        <v>75</v>
      </c>
      <c r="S77" s="29">
        <f t="shared" si="26"/>
        <v>15033.382376030189</v>
      </c>
      <c r="T77" s="30">
        <v>35</v>
      </c>
      <c r="U77" s="29">
        <f t="shared" si="23"/>
        <v>429.5252107437197</v>
      </c>
      <c r="V77" s="30">
        <f t="shared" si="24"/>
        <v>8507.7113964890559</v>
      </c>
      <c r="W77" s="31">
        <f t="shared" si="27"/>
        <v>8636.5689597121727</v>
      </c>
      <c r="Y77" s="38">
        <v>75</v>
      </c>
    </row>
    <row r="78" spans="1:25">
      <c r="A78" s="29">
        <v>76</v>
      </c>
      <c r="B78" s="29">
        <f t="shared" si="14"/>
        <v>7457.5637020548102</v>
      </c>
      <c r="C78" s="30">
        <v>10</v>
      </c>
      <c r="D78" s="29">
        <f t="shared" si="15"/>
        <v>745.75637020548106</v>
      </c>
      <c r="E78" s="30">
        <f t="shared" si="16"/>
        <v>1785.593485362356</v>
      </c>
      <c r="F78" s="31">
        <f t="shared" si="25"/>
        <v>2531.349855567837</v>
      </c>
      <c r="G78" s="29">
        <v>76</v>
      </c>
      <c r="H78" s="29">
        <f t="shared" si="17"/>
        <v>11161.345553082216</v>
      </c>
      <c r="I78" s="30">
        <v>30</v>
      </c>
      <c r="J78" s="29">
        <f t="shared" si="18"/>
        <v>372.04485176940722</v>
      </c>
      <c r="K78" s="30">
        <f t="shared" si="19"/>
        <v>2159.3050037984299</v>
      </c>
      <c r="L78" s="29">
        <v>76</v>
      </c>
      <c r="M78" s="29">
        <f t="shared" si="20"/>
        <v>22272.691106164431</v>
      </c>
      <c r="N78" s="30">
        <v>300</v>
      </c>
      <c r="O78" s="29">
        <f t="shared" si="21"/>
        <v>74.242303687214772</v>
      </c>
      <c r="P78" s="30">
        <f t="shared" si="22"/>
        <v>2457.1075518806224</v>
      </c>
      <c r="R78" s="29">
        <v>76</v>
      </c>
      <c r="S78" s="29">
        <f t="shared" si="26"/>
        <v>15482.176318038242</v>
      </c>
      <c r="T78" s="30">
        <v>35</v>
      </c>
      <c r="U78" s="29">
        <f t="shared" si="23"/>
        <v>442.34789480109265</v>
      </c>
      <c r="V78" s="30">
        <f t="shared" si="24"/>
        <v>8876.1197739164018</v>
      </c>
      <c r="W78" s="31">
        <f t="shared" si="27"/>
        <v>9008.8241423567288</v>
      </c>
      <c r="Y78" s="38">
        <v>76</v>
      </c>
    </row>
    <row r="79" spans="1:25">
      <c r="A79" s="29">
        <v>77</v>
      </c>
      <c r="B79" s="29">
        <f t="shared" si="14"/>
        <v>7604.245495084213</v>
      </c>
      <c r="C79" s="30">
        <v>10</v>
      </c>
      <c r="D79" s="29">
        <f t="shared" si="15"/>
        <v>760.42454950842125</v>
      </c>
      <c r="E79" s="30">
        <f t="shared" si="16"/>
        <v>1853.7871249711359</v>
      </c>
      <c r="F79" s="31">
        <f t="shared" si="25"/>
        <v>2614.2116744795571</v>
      </c>
      <c r="G79" s="29">
        <v>77</v>
      </c>
      <c r="H79" s="29">
        <f t="shared" si="17"/>
        <v>11381.368242626319</v>
      </c>
      <c r="I79" s="30">
        <v>30</v>
      </c>
      <c r="J79" s="29">
        <f t="shared" si="18"/>
        <v>379.37894142087731</v>
      </c>
      <c r="K79" s="30">
        <f t="shared" si="19"/>
        <v>2234.8327330586799</v>
      </c>
      <c r="L79" s="29">
        <v>77</v>
      </c>
      <c r="M79" s="29">
        <f t="shared" si="20"/>
        <v>22712.736485252637</v>
      </c>
      <c r="N79" s="30">
        <v>300</v>
      </c>
      <c r="O79" s="29">
        <f t="shared" si="21"/>
        <v>75.709121617508785</v>
      </c>
      <c r="P79" s="30">
        <f t="shared" si="22"/>
        <v>2538.5025528620486</v>
      </c>
      <c r="R79" s="29">
        <v>77</v>
      </c>
      <c r="S79" s="29">
        <f t="shared" si="26"/>
        <v>15938.363840238699</v>
      </c>
      <c r="T79" s="30">
        <v>35</v>
      </c>
      <c r="U79" s="29">
        <f t="shared" si="23"/>
        <v>455.38182400681995</v>
      </c>
      <c r="V79" s="30">
        <f t="shared" si="24"/>
        <v>9255.5777706489644</v>
      </c>
      <c r="W79" s="31">
        <f t="shared" si="27"/>
        <v>9392.1923178510096</v>
      </c>
      <c r="Y79" s="38">
        <v>77</v>
      </c>
    </row>
    <row r="80" spans="1:25">
      <c r="A80" s="29">
        <v>78</v>
      </c>
      <c r="B80" s="29">
        <f t="shared" si="14"/>
        <v>7751.8828866712784</v>
      </c>
      <c r="C80" s="30">
        <v>10</v>
      </c>
      <c r="D80" s="29">
        <f t="shared" si="15"/>
        <v>775.18828866712784</v>
      </c>
      <c r="E80" s="30">
        <f t="shared" si="16"/>
        <v>1923.5150024244763</v>
      </c>
      <c r="F80" s="31">
        <f t="shared" si="25"/>
        <v>2698.7032910916041</v>
      </c>
      <c r="G80" s="29">
        <v>78</v>
      </c>
      <c r="H80" s="29">
        <f t="shared" si="17"/>
        <v>11602.824330006917</v>
      </c>
      <c r="I80" s="30">
        <v>30</v>
      </c>
      <c r="J80" s="29">
        <f t="shared" si="18"/>
        <v>386.76081100023055</v>
      </c>
      <c r="K80" s="30">
        <f t="shared" si="19"/>
        <v>2311.9424800913735</v>
      </c>
      <c r="L80" s="29">
        <v>78</v>
      </c>
      <c r="M80" s="29">
        <f t="shared" si="20"/>
        <v>23155.648660013834</v>
      </c>
      <c r="N80" s="30">
        <v>300</v>
      </c>
      <c r="O80" s="29">
        <f t="shared" si="21"/>
        <v>77.185495533379452</v>
      </c>
      <c r="P80" s="30">
        <f t="shared" si="22"/>
        <v>2621.5177955582249</v>
      </c>
      <c r="R80" s="29">
        <v>78</v>
      </c>
      <c r="S80" s="29">
        <f t="shared" si="26"/>
        <v>16401.968987366028</v>
      </c>
      <c r="T80" s="30">
        <v>35</v>
      </c>
      <c r="U80" s="29">
        <f t="shared" si="23"/>
        <v>468.62768535331509</v>
      </c>
      <c r="V80" s="30">
        <f t="shared" si="24"/>
        <v>9646.2682597175935</v>
      </c>
      <c r="W80" s="31">
        <f t="shared" si="27"/>
        <v>9786.8565653235873</v>
      </c>
      <c r="Y80" s="38">
        <v>78</v>
      </c>
    </row>
    <row r="81" spans="1:25">
      <c r="A81" s="29">
        <v>79</v>
      </c>
      <c r="B81" s="29">
        <f t="shared" si="14"/>
        <v>7900.4697311689588</v>
      </c>
      <c r="C81" s="30">
        <v>10</v>
      </c>
      <c r="D81" s="29">
        <f t="shared" si="15"/>
        <v>790.04697311689586</v>
      </c>
      <c r="E81" s="30">
        <f t="shared" si="16"/>
        <v>1994.7883500488333</v>
      </c>
      <c r="F81" s="31">
        <f t="shared" si="25"/>
        <v>2784.8353231657293</v>
      </c>
      <c r="G81" s="29">
        <v>79</v>
      </c>
      <c r="H81" s="29">
        <f t="shared" si="17"/>
        <v>11825.704596753438</v>
      </c>
      <c r="I81" s="30">
        <v>30</v>
      </c>
      <c r="J81" s="29">
        <f t="shared" si="18"/>
        <v>394.19015322511461</v>
      </c>
      <c r="K81" s="30">
        <f t="shared" si="19"/>
        <v>2390.6451699406148</v>
      </c>
      <c r="L81" s="29">
        <v>79</v>
      </c>
      <c r="M81" s="29">
        <f t="shared" si="20"/>
        <v>23601.409193506875</v>
      </c>
      <c r="N81" s="30">
        <v>300</v>
      </c>
      <c r="O81" s="29">
        <f t="shared" si="21"/>
        <v>78.671363978356254</v>
      </c>
      <c r="P81" s="30">
        <f t="shared" si="22"/>
        <v>2706.1639591873732</v>
      </c>
      <c r="R81" s="29">
        <v>79</v>
      </c>
      <c r="S81" s="29">
        <f t="shared" si="26"/>
        <v>16873.015572571639</v>
      </c>
      <c r="T81" s="30">
        <v>35</v>
      </c>
      <c r="U81" s="29">
        <f t="shared" si="23"/>
        <v>482.08615921633253</v>
      </c>
      <c r="V81" s="30">
        <f t="shared" si="24"/>
        <v>10048.374711531562</v>
      </c>
      <c r="W81" s="31">
        <f t="shared" si="27"/>
        <v>10193.000559296461</v>
      </c>
      <c r="Y81" s="38">
        <v>79</v>
      </c>
    </row>
    <row r="82" spans="1:25">
      <c r="A82" s="29">
        <v>80</v>
      </c>
      <c r="B82" s="29">
        <f t="shared" si="14"/>
        <v>8050</v>
      </c>
      <c r="C82" s="30">
        <v>10</v>
      </c>
      <c r="D82" s="29">
        <f t="shared" si="15"/>
        <v>805</v>
      </c>
      <c r="E82" s="30">
        <f t="shared" si="16"/>
        <v>2067.6183201787176</v>
      </c>
      <c r="F82" s="31">
        <f t="shared" si="25"/>
        <v>2872.6183201787176</v>
      </c>
      <c r="G82" s="29">
        <v>80</v>
      </c>
      <c r="H82" s="29">
        <f t="shared" si="17"/>
        <v>12050</v>
      </c>
      <c r="I82" s="30">
        <v>30</v>
      </c>
      <c r="J82" s="29">
        <f t="shared" si="18"/>
        <v>401.66666666666669</v>
      </c>
      <c r="K82" s="30">
        <f t="shared" si="19"/>
        <v>2470.9516535120511</v>
      </c>
      <c r="L82" s="29">
        <v>80</v>
      </c>
      <c r="M82" s="29">
        <f t="shared" si="20"/>
        <v>24050</v>
      </c>
      <c r="N82" s="30">
        <v>300</v>
      </c>
      <c r="O82" s="29">
        <f t="shared" si="21"/>
        <v>80.166666666666671</v>
      </c>
      <c r="P82" s="30">
        <f t="shared" si="22"/>
        <v>2792.4516535120511</v>
      </c>
      <c r="R82" s="29">
        <v>80</v>
      </c>
      <c r="S82" s="29">
        <f t="shared" si="26"/>
        <v>17351.52718256243</v>
      </c>
      <c r="T82" s="30">
        <v>35</v>
      </c>
      <c r="U82" s="29">
        <f t="shared" si="23"/>
        <v>495.7579195017837</v>
      </c>
      <c r="V82" s="30">
        <f t="shared" si="24"/>
        <v>10462.081188100083</v>
      </c>
      <c r="W82" s="31">
        <f t="shared" si="27"/>
        <v>10610.808563950617</v>
      </c>
      <c r="Y82" s="38">
        <v>80</v>
      </c>
    </row>
    <row r="83" spans="1:25">
      <c r="A83" s="29">
        <v>81</v>
      </c>
      <c r="B83" s="29">
        <f t="shared" si="14"/>
        <v>8200.4677779867252</v>
      </c>
      <c r="C83" s="30">
        <v>10</v>
      </c>
      <c r="D83" s="29">
        <f t="shared" si="15"/>
        <v>820.04677779867257</v>
      </c>
      <c r="E83" s="30">
        <f t="shared" si="16"/>
        <v>2142.0159868244891</v>
      </c>
      <c r="F83" s="31">
        <f t="shared" si="25"/>
        <v>2962.0627646231619</v>
      </c>
      <c r="G83" s="29">
        <v>81</v>
      </c>
      <c r="H83" s="29">
        <f t="shared" si="17"/>
        <v>12275.701666980087</v>
      </c>
      <c r="I83" s="30">
        <v>30</v>
      </c>
      <c r="J83" s="29">
        <f t="shared" si="18"/>
        <v>409.19005556600291</v>
      </c>
      <c r="K83" s="30">
        <f t="shared" si="19"/>
        <v>2552.8727090571592</v>
      </c>
      <c r="L83" s="29">
        <v>81</v>
      </c>
      <c r="M83" s="29">
        <f t="shared" si="20"/>
        <v>24501.403333960174</v>
      </c>
      <c r="N83" s="30">
        <v>300</v>
      </c>
      <c r="O83" s="29">
        <f t="shared" si="21"/>
        <v>81.671344446533908</v>
      </c>
      <c r="P83" s="30">
        <f t="shared" si="22"/>
        <v>2880.3914201766279</v>
      </c>
      <c r="R83" s="29">
        <v>81</v>
      </c>
      <c r="S83" s="29">
        <f t="shared" si="26"/>
        <v>17837.52718256243</v>
      </c>
      <c r="T83" s="30">
        <v>35</v>
      </c>
      <c r="U83" s="29">
        <f t="shared" si="23"/>
        <v>509.643633787498</v>
      </c>
      <c r="V83" s="30">
        <f t="shared" si="24"/>
        <v>10887.57233738258</v>
      </c>
      <c r="W83" s="31">
        <f t="shared" si="27"/>
        <v>11040.46542751883</v>
      </c>
      <c r="Y83" s="38">
        <v>81</v>
      </c>
    </row>
    <row r="84" spans="1:25">
      <c r="A84" s="29">
        <v>82</v>
      </c>
      <c r="B84" s="29">
        <f t="shared" si="14"/>
        <v>8351.8672598398134</v>
      </c>
      <c r="C84" s="30">
        <v>10</v>
      </c>
      <c r="D84" s="29">
        <f t="shared" si="15"/>
        <v>835.18672598398132</v>
      </c>
      <c r="E84" s="30">
        <f t="shared" si="16"/>
        <v>2217.9923472834771</v>
      </c>
      <c r="F84" s="31">
        <f t="shared" si="25"/>
        <v>3053.1790732674585</v>
      </c>
      <c r="G84" s="29">
        <v>82</v>
      </c>
      <c r="H84" s="29">
        <f t="shared" si="17"/>
        <v>12502.800889759721</v>
      </c>
      <c r="I84" s="30">
        <v>30</v>
      </c>
      <c r="J84" s="29">
        <f t="shared" si="18"/>
        <v>416.76002965865734</v>
      </c>
      <c r="K84" s="30">
        <f t="shared" si="19"/>
        <v>2636.4190436088011</v>
      </c>
      <c r="L84" s="29">
        <v>82</v>
      </c>
      <c r="M84" s="29">
        <f t="shared" si="20"/>
        <v>24955.601779519442</v>
      </c>
      <c r="N84" s="30">
        <v>300</v>
      </c>
      <c r="O84" s="29">
        <f t="shared" si="21"/>
        <v>83.185339265064812</v>
      </c>
      <c r="P84" s="30">
        <f t="shared" si="22"/>
        <v>2969.9937340023939</v>
      </c>
      <c r="R84" s="29">
        <v>82</v>
      </c>
      <c r="S84" s="29">
        <f t="shared" si="26"/>
        <v>18331.038721105699</v>
      </c>
      <c r="T84" s="30">
        <v>35</v>
      </c>
      <c r="U84" s="29">
        <f t="shared" si="23"/>
        <v>523.74396346016283</v>
      </c>
      <c r="V84" s="30">
        <f t="shared" si="24"/>
        <v>11325.033387763278</v>
      </c>
      <c r="W84" s="31">
        <f t="shared" si="27"/>
        <v>11482.156576801328</v>
      </c>
      <c r="Y84" s="38">
        <v>82</v>
      </c>
    </row>
    <row r="85" spans="1:25">
      <c r="A85" s="29">
        <v>83</v>
      </c>
      <c r="B85" s="29">
        <f t="shared" si="14"/>
        <v>8504.1927467972819</v>
      </c>
      <c r="C85" s="30">
        <v>10</v>
      </c>
      <c r="D85" s="29">
        <f t="shared" si="15"/>
        <v>850.41927467972823</v>
      </c>
      <c r="E85" s="30">
        <f t="shared" si="16"/>
        <v>2295.5583236970615</v>
      </c>
      <c r="F85" s="31">
        <f t="shared" si="25"/>
        <v>3145.9775983767895</v>
      </c>
      <c r="G85" s="29">
        <v>83</v>
      </c>
      <c r="H85" s="29">
        <f t="shared" si="17"/>
        <v>12731.289120195923</v>
      </c>
      <c r="I85" s="30">
        <v>30</v>
      </c>
      <c r="J85" s="29">
        <f t="shared" si="18"/>
        <v>424.37630400653075</v>
      </c>
      <c r="K85" s="30">
        <f t="shared" si="19"/>
        <v>2721.601294370259</v>
      </c>
      <c r="L85" s="29">
        <v>83</v>
      </c>
      <c r="M85" s="29">
        <f t="shared" si="20"/>
        <v>25412.578240391846</v>
      </c>
      <c r="N85" s="30">
        <v>300</v>
      </c>
      <c r="O85" s="29">
        <f t="shared" si="21"/>
        <v>84.708594134639483</v>
      </c>
      <c r="P85" s="30">
        <f t="shared" si="22"/>
        <v>3061.26900424215</v>
      </c>
      <c r="R85" s="29">
        <v>83</v>
      </c>
      <c r="S85" s="29">
        <f t="shared" si="26"/>
        <v>18832.084734668228</v>
      </c>
      <c r="T85" s="30">
        <v>35</v>
      </c>
      <c r="U85" s="29">
        <f t="shared" si="23"/>
        <v>538.05956384766364</v>
      </c>
      <c r="V85" s="30">
        <f t="shared" si="24"/>
        <v>11774.650142645836</v>
      </c>
      <c r="W85" s="31">
        <f t="shared" si="27"/>
        <v>11936.068011800135</v>
      </c>
      <c r="Y85" s="38">
        <v>83</v>
      </c>
    </row>
    <row r="86" spans="1:25">
      <c r="A86" s="29">
        <v>84</v>
      </c>
      <c r="B86" s="29">
        <f t="shared" si="14"/>
        <v>8657.4386434060652</v>
      </c>
      <c r="C86" s="30">
        <v>10</v>
      </c>
      <c r="D86" s="29">
        <f t="shared" si="15"/>
        <v>865.74386434060648</v>
      </c>
      <c r="E86" s="30">
        <f t="shared" si="16"/>
        <v>2374.7247645561529</v>
      </c>
      <c r="F86" s="31">
        <f t="shared" si="25"/>
        <v>3240.4686288967596</v>
      </c>
      <c r="G86" s="29">
        <v>84</v>
      </c>
      <c r="H86" s="29">
        <f t="shared" si="17"/>
        <v>12961.157965109098</v>
      </c>
      <c r="I86" s="30">
        <v>30</v>
      </c>
      <c r="J86" s="29">
        <f t="shared" si="18"/>
        <v>432.03859883696992</v>
      </c>
      <c r="K86" s="30">
        <f t="shared" si="19"/>
        <v>2808.4300300597897</v>
      </c>
      <c r="L86" s="29">
        <v>84</v>
      </c>
      <c r="M86" s="29">
        <f t="shared" si="20"/>
        <v>25872.315930218196</v>
      </c>
      <c r="N86" s="30">
        <v>300</v>
      </c>
      <c r="O86" s="29">
        <f t="shared" si="21"/>
        <v>86.241053100727314</v>
      </c>
      <c r="P86" s="30">
        <f t="shared" si="22"/>
        <v>3154.2275757960324</v>
      </c>
      <c r="R86" s="29">
        <v>84</v>
      </c>
      <c r="S86" s="29">
        <f t="shared" si="26"/>
        <v>19340.687952146123</v>
      </c>
      <c r="T86" s="30">
        <v>35</v>
      </c>
      <c r="U86" s="29">
        <f t="shared" si="23"/>
        <v>552.59108434703205</v>
      </c>
      <c r="V86" s="30">
        <f t="shared" si="24"/>
        <v>12236.608975163999</v>
      </c>
      <c r="W86" s="31">
        <f t="shared" si="27"/>
        <v>12402.38630046811</v>
      </c>
      <c r="Y86" s="38">
        <v>84</v>
      </c>
    </row>
    <row r="87" spans="1:25">
      <c r="A87" s="29">
        <v>85</v>
      </c>
      <c r="B87" s="29">
        <f t="shared" si="14"/>
        <v>8811.5994544375299</v>
      </c>
      <c r="C87" s="30">
        <v>10</v>
      </c>
      <c r="D87" s="29">
        <f t="shared" si="15"/>
        <v>881.15994544375303</v>
      </c>
      <c r="E87" s="30">
        <f t="shared" si="16"/>
        <v>2455.5024461575185</v>
      </c>
      <c r="F87" s="31">
        <f t="shared" si="25"/>
        <v>3336.6623916012713</v>
      </c>
      <c r="G87" s="29">
        <v>85</v>
      </c>
      <c r="H87" s="29">
        <f t="shared" si="17"/>
        <v>13192.399181656296</v>
      </c>
      <c r="I87" s="30">
        <v>30</v>
      </c>
      <c r="J87" s="29">
        <f t="shared" si="18"/>
        <v>439.7466393885432</v>
      </c>
      <c r="K87" s="30">
        <f t="shared" si="19"/>
        <v>2896.915752212728</v>
      </c>
      <c r="L87" s="29">
        <v>85</v>
      </c>
      <c r="M87" s="29">
        <f t="shared" si="20"/>
        <v>26334.798363312591</v>
      </c>
      <c r="N87" s="30">
        <v>300</v>
      </c>
      <c r="O87" s="29">
        <f t="shared" si="21"/>
        <v>87.782661211041969</v>
      </c>
      <c r="P87" s="30">
        <f t="shared" si="22"/>
        <v>3248.8797303902293</v>
      </c>
      <c r="R87" s="29">
        <v>85</v>
      </c>
      <c r="S87" s="29">
        <f t="shared" si="26"/>
        <v>19856.870899186961</v>
      </c>
      <c r="T87" s="30">
        <v>35</v>
      </c>
      <c r="U87" s="29">
        <f t="shared" si="23"/>
        <v>567.33916854819893</v>
      </c>
      <c r="V87" s="30">
        <f t="shared" si="24"/>
        <v>12711.096823004411</v>
      </c>
      <c r="W87" s="31">
        <f t="shared" si="27"/>
        <v>12881.298573568871</v>
      </c>
      <c r="Y87" s="38">
        <v>85</v>
      </c>
    </row>
    <row r="88" spans="1:25">
      <c r="A88" s="29">
        <v>86</v>
      </c>
      <c r="B88" s="29">
        <f t="shared" si="14"/>
        <v>8966.669781930912</v>
      </c>
      <c r="C88" s="30">
        <v>10</v>
      </c>
      <c r="D88" s="29">
        <f t="shared" si="15"/>
        <v>896.66697819309115</v>
      </c>
      <c r="E88" s="30">
        <f t="shared" si="16"/>
        <v>2537.9020740130418</v>
      </c>
      <c r="F88" s="31">
        <f t="shared" si="25"/>
        <v>3434.5690522061332</v>
      </c>
      <c r="G88" s="29">
        <v>86</v>
      </c>
      <c r="H88" s="29">
        <f t="shared" si="17"/>
        <v>13425.004672896368</v>
      </c>
      <c r="I88" s="30">
        <v>30</v>
      </c>
      <c r="J88" s="29">
        <f t="shared" si="18"/>
        <v>447.50015576321226</v>
      </c>
      <c r="K88" s="30">
        <f t="shared" si="19"/>
        <v>2987.068896442921</v>
      </c>
      <c r="L88" s="29">
        <v>86</v>
      </c>
      <c r="M88" s="29">
        <f t="shared" si="20"/>
        <v>26800.009345792736</v>
      </c>
      <c r="N88" s="30">
        <v>300</v>
      </c>
      <c r="O88" s="29">
        <f t="shared" si="21"/>
        <v>89.333364485975792</v>
      </c>
      <c r="P88" s="30">
        <f t="shared" si="22"/>
        <v>3345.2356877201573</v>
      </c>
      <c r="R88" s="29">
        <v>86</v>
      </c>
      <c r="S88" s="29">
        <f t="shared" si="26"/>
        <v>20380.655902380775</v>
      </c>
      <c r="T88" s="30">
        <v>35</v>
      </c>
      <c r="U88" s="29">
        <f t="shared" si="23"/>
        <v>582.30445435373645</v>
      </c>
      <c r="V88" s="30">
        <f t="shared" si="24"/>
        <v>13198.301183337855</v>
      </c>
      <c r="W88" s="31">
        <f t="shared" si="27"/>
        <v>13372.992519643976</v>
      </c>
      <c r="Y88" s="38">
        <v>86</v>
      </c>
    </row>
    <row r="89" spans="1:25">
      <c r="A89" s="29">
        <v>87</v>
      </c>
      <c r="B89" s="29">
        <f t="shared" si="14"/>
        <v>9122.6443223571787</v>
      </c>
      <c r="C89" s="30">
        <v>10</v>
      </c>
      <c r="D89" s="29">
        <f t="shared" si="15"/>
        <v>912.26443223571789</v>
      </c>
      <c r="E89" s="30">
        <f t="shared" si="16"/>
        <v>2621.9342842140918</v>
      </c>
      <c r="F89" s="31">
        <f t="shared" si="25"/>
        <v>3534.1987164498096</v>
      </c>
      <c r="G89" s="29">
        <v>87</v>
      </c>
      <c r="H89" s="29">
        <f t="shared" si="17"/>
        <v>13658.966483535769</v>
      </c>
      <c r="I89" s="30">
        <v>30</v>
      </c>
      <c r="J89" s="29">
        <f t="shared" si="18"/>
        <v>455.29888278452563</v>
      </c>
      <c r="K89" s="30">
        <f t="shared" si="19"/>
        <v>3078.8998336652839</v>
      </c>
      <c r="L89" s="29">
        <v>87</v>
      </c>
      <c r="M89" s="29">
        <f t="shared" si="20"/>
        <v>27267.932967071538</v>
      </c>
      <c r="N89" s="30">
        <v>300</v>
      </c>
      <c r="O89" s="29">
        <f t="shared" si="21"/>
        <v>90.893109890238463</v>
      </c>
      <c r="P89" s="30">
        <f t="shared" si="22"/>
        <v>3443.3056065595711</v>
      </c>
      <c r="R89" s="29">
        <v>87</v>
      </c>
      <c r="S89" s="29">
        <f t="shared" si="26"/>
        <v>20912.065093316833</v>
      </c>
      <c r="T89" s="30">
        <v>35</v>
      </c>
      <c r="U89" s="29">
        <f t="shared" si="23"/>
        <v>597.48757409476661</v>
      </c>
      <c r="V89" s="30">
        <f t="shared" si="24"/>
        <v>13698.41010785545</v>
      </c>
      <c r="W89" s="31">
        <f t="shared" si="27"/>
        <v>13877.656380083881</v>
      </c>
      <c r="Y89" s="38">
        <v>87</v>
      </c>
    </row>
    <row r="90" spans="1:25">
      <c r="A90" s="29">
        <v>88</v>
      </c>
      <c r="B90" s="29">
        <f t="shared" si="14"/>
        <v>9279.5178638973284</v>
      </c>
      <c r="C90" s="30">
        <v>10</v>
      </c>
      <c r="D90" s="29">
        <f t="shared" si="15"/>
        <v>927.95178638973289</v>
      </c>
      <c r="E90" s="30">
        <f t="shared" si="16"/>
        <v>2707.6096447529344</v>
      </c>
      <c r="F90" s="31">
        <f t="shared" si="25"/>
        <v>3635.5614311426671</v>
      </c>
      <c r="G90" s="29">
        <v>88</v>
      </c>
      <c r="H90" s="29">
        <f t="shared" si="17"/>
        <v>13894.276795845992</v>
      </c>
      <c r="I90" s="30">
        <v>30</v>
      </c>
      <c r="J90" s="29">
        <f t="shared" si="18"/>
        <v>463.14255986153307</v>
      </c>
      <c r="K90" s="30">
        <f t="shared" si="19"/>
        <v>3172.4188712811338</v>
      </c>
      <c r="L90" s="29">
        <v>88</v>
      </c>
      <c r="M90" s="29">
        <f t="shared" si="20"/>
        <v>27738.553591691983</v>
      </c>
      <c r="N90" s="30">
        <v>300</v>
      </c>
      <c r="O90" s="29">
        <f t="shared" si="21"/>
        <v>92.46184530563994</v>
      </c>
      <c r="P90" s="30">
        <f t="shared" si="22"/>
        <v>3543.099585837027</v>
      </c>
      <c r="R90" s="29">
        <v>88</v>
      </c>
      <c r="S90" s="29">
        <f t="shared" si="26"/>
        <v>21451.12041251198</v>
      </c>
      <c r="T90" s="30">
        <v>35</v>
      </c>
      <c r="U90" s="29">
        <f t="shared" si="23"/>
        <v>612.88915464319939</v>
      </c>
      <c r="V90" s="30">
        <f t="shared" si="24"/>
        <v>14211.612197906385</v>
      </c>
      <c r="W90" s="31">
        <f t="shared" si="27"/>
        <v>14395.478944299344</v>
      </c>
      <c r="Y90" s="38">
        <v>88</v>
      </c>
    </row>
    <row r="91" spans="1:25">
      <c r="A91" s="29">
        <v>89</v>
      </c>
      <c r="B91" s="29">
        <f t="shared" si="14"/>
        <v>9437.2852838293948</v>
      </c>
      <c r="C91" s="30">
        <v>10</v>
      </c>
      <c r="D91" s="29">
        <f t="shared" si="15"/>
        <v>943.72852838293943</v>
      </c>
      <c r="E91" s="30">
        <f t="shared" si="16"/>
        <v>2794.9386568030313</v>
      </c>
      <c r="F91" s="31">
        <f t="shared" si="25"/>
        <v>3738.667185185971</v>
      </c>
      <c r="G91" s="29">
        <v>89</v>
      </c>
      <c r="H91" s="29">
        <f t="shared" si="17"/>
        <v>14130.927925744092</v>
      </c>
      <c r="I91" s="30">
        <v>30</v>
      </c>
      <c r="J91" s="29">
        <f t="shared" si="18"/>
        <v>471.0309308581364</v>
      </c>
      <c r="K91" s="30">
        <f t="shared" si="19"/>
        <v>3267.6362543278346</v>
      </c>
      <c r="L91" s="29">
        <v>89</v>
      </c>
      <c r="M91" s="29">
        <f t="shared" si="20"/>
        <v>28211.855851488184</v>
      </c>
      <c r="N91" s="30">
        <v>300</v>
      </c>
      <c r="O91" s="29">
        <f t="shared" si="21"/>
        <v>94.039519504960609</v>
      </c>
      <c r="P91" s="30">
        <f t="shared" si="22"/>
        <v>3644.6276656810105</v>
      </c>
      <c r="R91" s="29">
        <v>89</v>
      </c>
      <c r="S91" s="29">
        <f t="shared" si="26"/>
        <v>21997.843613216031</v>
      </c>
      <c r="T91" s="30">
        <v>35</v>
      </c>
      <c r="U91" s="29">
        <f t="shared" si="23"/>
        <v>628.509817520458</v>
      </c>
      <c r="V91" s="30">
        <f t="shared" si="24"/>
        <v>14738.096599733981</v>
      </c>
      <c r="W91" s="31">
        <f t="shared" si="27"/>
        <v>14926.649544990118</v>
      </c>
      <c r="Y91" s="38">
        <v>89</v>
      </c>
    </row>
    <row r="92" spans="1:25">
      <c r="A92" s="29">
        <v>90</v>
      </c>
      <c r="B92" s="29">
        <f t="shared" si="14"/>
        <v>9595.9415460183973</v>
      </c>
      <c r="C92" s="30">
        <v>10</v>
      </c>
      <c r="D92" s="29">
        <f t="shared" si="15"/>
        <v>959.5941546018397</v>
      </c>
      <c r="E92" s="30">
        <f t="shared" si="16"/>
        <v>2883.9317559600131</v>
      </c>
      <c r="F92" s="31">
        <f t="shared" si="25"/>
        <v>3843.5259105618529</v>
      </c>
      <c r="G92" s="29">
        <v>90</v>
      </c>
      <c r="H92" s="29">
        <f t="shared" si="17"/>
        <v>14368.912319027597</v>
      </c>
      <c r="I92" s="30">
        <v>30</v>
      </c>
      <c r="J92" s="29">
        <f t="shared" si="18"/>
        <v>478.96374396758654</v>
      </c>
      <c r="K92" s="30">
        <f t="shared" si="19"/>
        <v>3364.5621665942663</v>
      </c>
      <c r="L92" s="29">
        <v>90</v>
      </c>
      <c r="M92" s="29">
        <f t="shared" si="20"/>
        <v>28687.824638055194</v>
      </c>
      <c r="N92" s="30">
        <v>300</v>
      </c>
      <c r="O92" s="29">
        <f t="shared" si="21"/>
        <v>95.626082126850648</v>
      </c>
      <c r="P92" s="30">
        <f t="shared" si="22"/>
        <v>3747.8998284350023</v>
      </c>
      <c r="R92" s="29">
        <v>90</v>
      </c>
      <c r="S92" s="29">
        <f t="shared" si="26"/>
        <v>22552.256265099415</v>
      </c>
      <c r="T92" s="30">
        <v>35</v>
      </c>
      <c r="U92" s="29">
        <f t="shared" si="23"/>
        <v>644.35017900284038</v>
      </c>
      <c r="V92" s="30">
        <f t="shared" si="24"/>
        <v>15278.052999806998</v>
      </c>
      <c r="W92" s="31">
        <f t="shared" si="27"/>
        <v>15471.358053507849</v>
      </c>
      <c r="Y92" s="38">
        <v>90</v>
      </c>
    </row>
    <row r="93" spans="1:25">
      <c r="A93" s="29">
        <v>91</v>
      </c>
      <c r="B93" s="29">
        <f t="shared" si="14"/>
        <v>9755.4816985041944</v>
      </c>
      <c r="C93" s="30">
        <v>10</v>
      </c>
      <c r="D93" s="29">
        <f t="shared" si="15"/>
        <v>975.54816985041941</v>
      </c>
      <c r="E93" s="30">
        <f t="shared" si="16"/>
        <v>2974.5993134449714</v>
      </c>
      <c r="F93" s="31">
        <f t="shared" si="25"/>
        <v>3950.1474832953909</v>
      </c>
      <c r="G93" s="29">
        <v>91</v>
      </c>
      <c r="H93" s="29">
        <f t="shared" si="17"/>
        <v>14608.222547756292</v>
      </c>
      <c r="I93" s="30">
        <v>30</v>
      </c>
      <c r="J93" s="29">
        <f t="shared" si="18"/>
        <v>486.94075159187639</v>
      </c>
      <c r="K93" s="30">
        <f t="shared" si="19"/>
        <v>3463.2067317035144</v>
      </c>
      <c r="L93" s="29">
        <v>91</v>
      </c>
      <c r="M93" s="29">
        <f t="shared" si="20"/>
        <v>29166.445095512583</v>
      </c>
      <c r="N93" s="30">
        <v>300</v>
      </c>
      <c r="O93" s="29">
        <f t="shared" si="21"/>
        <v>97.22148365170861</v>
      </c>
      <c r="P93" s="30">
        <f t="shared" si="22"/>
        <v>3852.9259996436822</v>
      </c>
      <c r="R93" s="29">
        <v>91</v>
      </c>
      <c r="S93" s="29">
        <f t="shared" si="26"/>
        <v>23114.37975782797</v>
      </c>
      <c r="T93" s="30">
        <v>35</v>
      </c>
      <c r="U93" s="29">
        <f t="shared" si="23"/>
        <v>660.41085022365633</v>
      </c>
      <c r="V93" s="30">
        <f t="shared" si="24"/>
        <v>15831.671620243214</v>
      </c>
      <c r="W93" s="31">
        <f t="shared" si="27"/>
        <v>16029.794875310312</v>
      </c>
      <c r="Y93" s="38">
        <v>91</v>
      </c>
    </row>
    <row r="94" spans="1:25">
      <c r="A94" s="29">
        <v>92</v>
      </c>
      <c r="B94" s="29">
        <f t="shared" si="14"/>
        <v>9915.9008711825281</v>
      </c>
      <c r="C94" s="30">
        <v>10</v>
      </c>
      <c r="D94" s="29">
        <f t="shared" si="15"/>
        <v>991.59008711825277</v>
      </c>
      <c r="E94" s="30">
        <f t="shared" si="16"/>
        <v>3066.9516372716289</v>
      </c>
      <c r="F94" s="31">
        <f t="shared" si="25"/>
        <v>4058.5417243898819</v>
      </c>
      <c r="G94" s="29">
        <v>92</v>
      </c>
      <c r="H94" s="29">
        <f t="shared" si="17"/>
        <v>14848.851306773791</v>
      </c>
      <c r="I94" s="30">
        <v>30</v>
      </c>
      <c r="J94" s="29">
        <f t="shared" si="18"/>
        <v>494.96171022579307</v>
      </c>
      <c r="K94" s="30">
        <f t="shared" si="19"/>
        <v>3563.5800141640889</v>
      </c>
      <c r="L94" s="29">
        <v>92</v>
      </c>
      <c r="M94" s="29">
        <f t="shared" si="20"/>
        <v>29647.702613547583</v>
      </c>
      <c r="N94" s="30">
        <v>300</v>
      </c>
      <c r="O94" s="29">
        <f t="shared" si="21"/>
        <v>98.825675378491937</v>
      </c>
      <c r="P94" s="30">
        <f t="shared" si="22"/>
        <v>3959.7160490113902</v>
      </c>
      <c r="R94" s="29">
        <v>92</v>
      </c>
      <c r="S94" s="29">
        <f t="shared" si="26"/>
        <v>23684.235304529546</v>
      </c>
      <c r="T94" s="30">
        <v>35</v>
      </c>
      <c r="U94" s="29">
        <f t="shared" si="23"/>
        <v>676.69243727227274</v>
      </c>
      <c r="V94" s="30">
        <f t="shared" si="24"/>
        <v>16399.143214322463</v>
      </c>
      <c r="W94" s="31">
        <f t="shared" si="27"/>
        <v>16602.150945504145</v>
      </c>
      <c r="Y94" s="38">
        <v>92</v>
      </c>
    </row>
    <row r="95" spans="1:25">
      <c r="A95" s="29">
        <v>93</v>
      </c>
      <c r="B95" s="29">
        <f t="shared" si="14"/>
        <v>10077.194273574232</v>
      </c>
      <c r="C95" s="30">
        <v>10</v>
      </c>
      <c r="D95" s="29">
        <f t="shared" si="15"/>
        <v>1007.7194273574232</v>
      </c>
      <c r="E95" s="30">
        <f t="shared" si="16"/>
        <v>3160.9989733789307</v>
      </c>
      <c r="F95" s="31">
        <f t="shared" si="25"/>
        <v>4168.7184007363539</v>
      </c>
      <c r="G95" s="29">
        <v>93</v>
      </c>
      <c r="H95" s="29">
        <f t="shared" si="17"/>
        <v>15090.791410361348</v>
      </c>
      <c r="I95" s="30">
        <v>30</v>
      </c>
      <c r="J95" s="29">
        <f t="shared" si="18"/>
        <v>503.02638034537824</v>
      </c>
      <c r="K95" s="30">
        <f t="shared" si="19"/>
        <v>3665.6920203909758</v>
      </c>
      <c r="L95" s="29">
        <v>93</v>
      </c>
      <c r="M95" s="29">
        <f t="shared" si="20"/>
        <v>30131.582820722695</v>
      </c>
      <c r="N95" s="30">
        <v>300</v>
      </c>
      <c r="O95" s="29">
        <f t="shared" si="21"/>
        <v>100.43860940240899</v>
      </c>
      <c r="P95" s="30">
        <f t="shared" si="22"/>
        <v>4068.279791333945</v>
      </c>
      <c r="R95" s="29">
        <v>93</v>
      </c>
      <c r="S95" s="29">
        <f t="shared" si="26"/>
        <v>24261.843945156841</v>
      </c>
      <c r="T95" s="30">
        <v>35</v>
      </c>
      <c r="U95" s="29">
        <f t="shared" si="23"/>
        <v>693.19554129019548</v>
      </c>
      <c r="V95" s="30">
        <f t="shared" si="24"/>
        <v>16980.659062086386</v>
      </c>
      <c r="W95" s="31">
        <f t="shared" si="27"/>
        <v>17188.617724473446</v>
      </c>
      <c r="Y95" s="38">
        <v>93</v>
      </c>
    </row>
    <row r="96" spans="1:25">
      <c r="A96" s="29">
        <v>94</v>
      </c>
      <c r="B96" s="29">
        <f t="shared" si="14"/>
        <v>10239.357192679028</v>
      </c>
      <c r="C96" s="30">
        <v>10</v>
      </c>
      <c r="D96" s="29">
        <f t="shared" si="15"/>
        <v>1023.9357192679029</v>
      </c>
      <c r="E96" s="30">
        <f t="shared" si="16"/>
        <v>3256.7515067303875</v>
      </c>
      <c r="F96" s="31">
        <f t="shared" si="25"/>
        <v>4280.6872259982902</v>
      </c>
      <c r="G96" s="29">
        <v>94</v>
      </c>
      <c r="H96" s="29">
        <f t="shared" si="17"/>
        <v>15334.035789018542</v>
      </c>
      <c r="I96" s="30">
        <v>30</v>
      </c>
      <c r="J96" s="29">
        <f t="shared" si="18"/>
        <v>511.13452630061806</v>
      </c>
      <c r="K96" s="30">
        <f t="shared" si="19"/>
        <v>3769.5526996976723</v>
      </c>
      <c r="L96" s="29">
        <v>94</v>
      </c>
      <c r="M96" s="29">
        <f t="shared" si="20"/>
        <v>30618.071578037085</v>
      </c>
      <c r="N96" s="30">
        <v>300</v>
      </c>
      <c r="O96" s="29">
        <f t="shared" si="21"/>
        <v>102.06023859345694</v>
      </c>
      <c r="P96" s="30">
        <f t="shared" si="22"/>
        <v>4178.626987404833</v>
      </c>
      <c r="R96" s="29">
        <v>94</v>
      </c>
      <c r="S96" s="29">
        <f t="shared" si="26"/>
        <v>24847.226549750663</v>
      </c>
      <c r="T96" s="30">
        <v>35</v>
      </c>
      <c r="U96" s="29">
        <f t="shared" si="23"/>
        <v>709.92075856430472</v>
      </c>
      <c r="V96" s="30">
        <f t="shared" si="24"/>
        <v>17576.410966022322</v>
      </c>
      <c r="W96" s="31">
        <f t="shared" si="27"/>
        <v>17789.387193591614</v>
      </c>
      <c r="Y96" s="38">
        <v>94</v>
      </c>
    </row>
    <row r="97" spans="1:25">
      <c r="A97" s="29">
        <v>95</v>
      </c>
      <c r="B97" s="29">
        <f t="shared" si="14"/>
        <v>10402.3849909091</v>
      </c>
      <c r="C97" s="30">
        <v>10</v>
      </c>
      <c r="D97" s="29">
        <f t="shared" si="15"/>
        <v>1040.23849909091</v>
      </c>
      <c r="E97" s="30">
        <f t="shared" si="16"/>
        <v>3354.2193623815915</v>
      </c>
      <c r="F97" s="31">
        <f t="shared" si="25"/>
        <v>4394.4578614725015</v>
      </c>
      <c r="G97" s="29">
        <v>95</v>
      </c>
      <c r="H97" s="29">
        <f t="shared" si="17"/>
        <v>15578.577486363651</v>
      </c>
      <c r="I97" s="30">
        <v>30</v>
      </c>
      <c r="J97" s="29">
        <f t="shared" si="18"/>
        <v>519.28591621212172</v>
      </c>
      <c r="K97" s="30">
        <f t="shared" si="19"/>
        <v>3875.1719452603797</v>
      </c>
      <c r="L97" s="29">
        <v>95</v>
      </c>
      <c r="M97" s="29">
        <f t="shared" si="20"/>
        <v>31107.154972727301</v>
      </c>
      <c r="N97" s="30">
        <v>300</v>
      </c>
      <c r="O97" s="29">
        <f t="shared" si="21"/>
        <v>103.69051657575767</v>
      </c>
      <c r="P97" s="30">
        <f t="shared" si="22"/>
        <v>4290.7673448967435</v>
      </c>
      <c r="R97" s="29">
        <v>95</v>
      </c>
      <c r="S97" s="29">
        <f t="shared" si="26"/>
        <v>25440.403821607571</v>
      </c>
      <c r="T97" s="30">
        <v>35</v>
      </c>
      <c r="U97" s="29">
        <f t="shared" si="23"/>
        <v>726.86868061735913</v>
      </c>
      <c r="V97" s="30">
        <f t="shared" si="24"/>
        <v>18186.591246828804</v>
      </c>
      <c r="W97" s="31">
        <f t="shared" si="27"/>
        <v>18404.651851014012</v>
      </c>
      <c r="Y97" s="38">
        <v>95</v>
      </c>
    </row>
    <row r="98" spans="1:25">
      <c r="A98" s="29">
        <v>96</v>
      </c>
      <c r="B98" s="29">
        <f t="shared" si="14"/>
        <v>10566.273104099195</v>
      </c>
      <c r="C98" s="30">
        <v>10</v>
      </c>
      <c r="D98" s="29">
        <f t="shared" si="15"/>
        <v>1056.6273104099196</v>
      </c>
      <c r="E98" s="30">
        <f t="shared" si="16"/>
        <v>3453.4126065171281</v>
      </c>
      <c r="F98" s="31">
        <f t="shared" si="25"/>
        <v>4510.0399169270477</v>
      </c>
      <c r="G98" s="29">
        <v>96</v>
      </c>
      <c r="H98" s="29">
        <f t="shared" si="17"/>
        <v>15824.409656148793</v>
      </c>
      <c r="I98" s="30">
        <v>30</v>
      </c>
      <c r="J98" s="29">
        <f t="shared" si="18"/>
        <v>527.48032187162642</v>
      </c>
      <c r="K98" s="30">
        <f t="shared" si="19"/>
        <v>3982.5595950554211</v>
      </c>
      <c r="L98" s="29">
        <v>96</v>
      </c>
      <c r="M98" s="29">
        <f t="shared" si="20"/>
        <v>31598.819312297586</v>
      </c>
      <c r="N98" s="30">
        <v>300</v>
      </c>
      <c r="O98" s="29">
        <f t="shared" si="21"/>
        <v>105.32939770765861</v>
      </c>
      <c r="P98" s="30">
        <f t="shared" si="22"/>
        <v>4404.7105192193894</v>
      </c>
      <c r="R98" s="29">
        <v>96</v>
      </c>
      <c r="S98" s="29">
        <f t="shared" si="26"/>
        <v>26041.396300355715</v>
      </c>
      <c r="T98" s="30">
        <v>35</v>
      </c>
      <c r="U98" s="29">
        <f t="shared" si="23"/>
        <v>744.03989429587762</v>
      </c>
      <c r="V98" s="30">
        <f t="shared" si="24"/>
        <v>18811.392739260293</v>
      </c>
      <c r="W98" s="31">
        <f t="shared" si="27"/>
        <v>19034.604707549057</v>
      </c>
      <c r="Y98" s="38">
        <v>96</v>
      </c>
    </row>
    <row r="99" spans="1:25">
      <c r="A99" s="29">
        <v>97</v>
      </c>
      <c r="B99" s="29">
        <f t="shared" si="14"/>
        <v>10731.017039589449</v>
      </c>
      <c r="C99" s="30">
        <v>10</v>
      </c>
      <c r="D99" s="29">
        <f t="shared" si="15"/>
        <v>1073.1017039589449</v>
      </c>
      <c r="E99" s="30">
        <f t="shared" si="16"/>
        <v>3554.3412474580937</v>
      </c>
      <c r="F99" s="31">
        <f t="shared" si="25"/>
        <v>4627.4429514170388</v>
      </c>
      <c r="G99" s="29">
        <v>97</v>
      </c>
      <c r="H99" s="29">
        <f t="shared" si="17"/>
        <v>16071.525559384174</v>
      </c>
      <c r="I99" s="30">
        <v>30</v>
      </c>
      <c r="J99" s="29">
        <f t="shared" si="18"/>
        <v>535.71751864613918</v>
      </c>
      <c r="K99" s="30">
        <f t="shared" si="19"/>
        <v>4091.7254327708997</v>
      </c>
      <c r="L99" s="29">
        <v>97</v>
      </c>
      <c r="M99" s="29">
        <f t="shared" si="20"/>
        <v>32093.051118768348</v>
      </c>
      <c r="N99" s="30">
        <v>300</v>
      </c>
      <c r="O99" s="29">
        <f t="shared" si="21"/>
        <v>106.97683706256116</v>
      </c>
      <c r="P99" s="30">
        <f t="shared" si="22"/>
        <v>4520.4661143544772</v>
      </c>
      <c r="R99" s="29">
        <v>97</v>
      </c>
      <c r="S99" s="29">
        <f t="shared" si="26"/>
        <v>26650.224364942424</v>
      </c>
      <c r="T99" s="30">
        <v>35</v>
      </c>
      <c r="U99" s="29">
        <f t="shared" si="23"/>
        <v>761.43498185549777</v>
      </c>
      <c r="V99" s="30">
        <f t="shared" si="24"/>
        <v>19451.008788048832</v>
      </c>
      <c r="W99" s="31">
        <f t="shared" si="27"/>
        <v>19679.439282605483</v>
      </c>
      <c r="Y99" s="38">
        <v>97</v>
      </c>
    </row>
    <row r="100" spans="1:25">
      <c r="A100" s="29">
        <v>98</v>
      </c>
      <c r="B100" s="29">
        <f t="shared" si="14"/>
        <v>10896.612374377526</v>
      </c>
      <c r="C100" s="30">
        <v>10</v>
      </c>
      <c r="D100" s="29">
        <f t="shared" si="15"/>
        <v>1089.6612374377526</v>
      </c>
      <c r="E100" s="30">
        <f t="shared" si="16"/>
        <v>3657.0152366413913</v>
      </c>
      <c r="F100" s="31">
        <f t="shared" si="25"/>
        <v>4746.6764740791441</v>
      </c>
      <c r="G100" s="29">
        <v>98</v>
      </c>
      <c r="H100" s="29">
        <f t="shared" si="17"/>
        <v>16319.91856156629</v>
      </c>
      <c r="I100" s="30">
        <v>30</v>
      </c>
      <c r="J100" s="29">
        <f t="shared" si="18"/>
        <v>543.99728538554302</v>
      </c>
      <c r="K100" s="30">
        <f t="shared" si="19"/>
        <v>4202.6791886936007</v>
      </c>
      <c r="L100" s="29">
        <v>98</v>
      </c>
      <c r="M100" s="29">
        <f t="shared" si="20"/>
        <v>32589.83712313258</v>
      </c>
      <c r="N100" s="30">
        <v>300</v>
      </c>
      <c r="O100" s="29">
        <f t="shared" si="21"/>
        <v>108.63279041044193</v>
      </c>
      <c r="P100" s="30">
        <f t="shared" si="22"/>
        <v>4638.0436836687022</v>
      </c>
      <c r="R100" s="29">
        <v>98</v>
      </c>
      <c r="S100" s="29">
        <f t="shared" si="26"/>
        <v>27266.908236536998</v>
      </c>
      <c r="T100" s="30">
        <v>35</v>
      </c>
      <c r="U100" s="29">
        <f t="shared" si="23"/>
        <v>779.05452104391418</v>
      </c>
      <c r="V100" s="30">
        <f t="shared" si="24"/>
        <v>20105.633243900407</v>
      </c>
      <c r="W100" s="31">
        <f t="shared" si="27"/>
        <v>20339.34960021358</v>
      </c>
      <c r="Y100" s="38">
        <v>98</v>
      </c>
    </row>
    <row r="101" spans="1:25">
      <c r="A101" s="29">
        <v>99</v>
      </c>
      <c r="B101" s="29">
        <f t="shared" si="14"/>
        <v>11063.054753337059</v>
      </c>
      <c r="C101" s="30">
        <v>10</v>
      </c>
      <c r="D101" s="29">
        <f t="shared" si="15"/>
        <v>1106.305475333706</v>
      </c>
      <c r="E101" s="30">
        <f t="shared" si="16"/>
        <v>3761.4444695718553</v>
      </c>
      <c r="F101" s="31">
        <f t="shared" si="25"/>
        <v>4867.7499449055613</v>
      </c>
      <c r="G101" s="29">
        <v>99</v>
      </c>
      <c r="H101" s="29">
        <f t="shared" si="17"/>
        <v>16569.58213000559</v>
      </c>
      <c r="I101" s="30">
        <v>30</v>
      </c>
      <c r="J101" s="29">
        <f t="shared" si="18"/>
        <v>552.31940433351963</v>
      </c>
      <c r="K101" s="30">
        <f t="shared" si="19"/>
        <v>4315.4305405720415</v>
      </c>
      <c r="L101" s="29">
        <v>99</v>
      </c>
      <c r="M101" s="29">
        <f t="shared" si="20"/>
        <v>33089.164260011181</v>
      </c>
      <c r="N101" s="30">
        <v>300</v>
      </c>
      <c r="O101" s="29">
        <f t="shared" si="21"/>
        <v>110.29721420003727</v>
      </c>
      <c r="P101" s="30">
        <f t="shared" si="22"/>
        <v>4757.4527307055241</v>
      </c>
      <c r="R101" s="29">
        <v>99</v>
      </c>
      <c r="S101" s="29">
        <f t="shared" si="26"/>
        <v>27891.467981351918</v>
      </c>
      <c r="T101" s="30">
        <v>35</v>
      </c>
      <c r="U101" s="29">
        <f t="shared" si="23"/>
        <v>796.89908518148331</v>
      </c>
      <c r="V101" s="30">
        <f t="shared" si="24"/>
        <v>20775.460459563863</v>
      </c>
      <c r="W101" s="31">
        <f t="shared" si="27"/>
        <v>21014.530185118307</v>
      </c>
      <c r="Y101" s="38">
        <v>99</v>
      </c>
    </row>
    <row r="102" spans="1:25">
      <c r="A102" s="29">
        <v>100</v>
      </c>
      <c r="B102" s="29">
        <f t="shared" si="14"/>
        <v>11230.339887498953</v>
      </c>
      <c r="C102" s="30">
        <v>10</v>
      </c>
      <c r="D102" s="29">
        <f t="shared" si="15"/>
        <v>1123.0339887498953</v>
      </c>
      <c r="E102" s="30">
        <f t="shared" si="16"/>
        <v>3867.6387867482995</v>
      </c>
      <c r="F102" s="31">
        <f t="shared" si="25"/>
        <v>4990.6727754981948</v>
      </c>
      <c r="G102" s="29">
        <v>100</v>
      </c>
      <c r="H102" s="29">
        <f t="shared" si="17"/>
        <v>16820.50983124843</v>
      </c>
      <c r="I102" s="30">
        <v>30</v>
      </c>
      <c r="J102" s="29">
        <f t="shared" si="18"/>
        <v>560.6836610416143</v>
      </c>
      <c r="K102" s="30">
        <f t="shared" si="19"/>
        <v>4429.9891144565809</v>
      </c>
      <c r="L102" s="29">
        <v>100</v>
      </c>
      <c r="M102" s="29">
        <f t="shared" si="20"/>
        <v>33591.019662496859</v>
      </c>
      <c r="N102" s="30">
        <v>300</v>
      </c>
      <c r="O102" s="29">
        <f t="shared" si="21"/>
        <v>111.9700655416562</v>
      </c>
      <c r="P102" s="30">
        <f t="shared" si="22"/>
        <v>4878.7027099565385</v>
      </c>
      <c r="R102" s="29">
        <v>100</v>
      </c>
      <c r="S102" s="29">
        <f t="shared" si="26"/>
        <v>28523.923513385595</v>
      </c>
      <c r="T102" s="30">
        <v>35</v>
      </c>
      <c r="U102" s="29">
        <f t="shared" si="23"/>
        <v>814.96924323958842</v>
      </c>
      <c r="V102" s="30">
        <f t="shared" si="24"/>
        <v>21460.685285970383</v>
      </c>
      <c r="W102" s="31">
        <f t="shared" si="27"/>
        <v>21705.176058942259</v>
      </c>
      <c r="Y102" s="38">
        <v>100</v>
      </c>
    </row>
  </sheetData>
  <mergeCells count="4">
    <mergeCell ref="A1:E1"/>
    <mergeCell ref="G1:K1"/>
    <mergeCell ref="R1:V1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2"/>
  <sheetViews>
    <sheetView workbookViewId="0">
      <selection activeCell="S10" sqref="S10"/>
    </sheetView>
  </sheetViews>
  <sheetFormatPr defaultRowHeight="16.149999999999999"/>
  <cols>
    <col min="1" max="3" width="9" style="12"/>
    <col min="4" max="4" width="9.73046875" style="12" bestFit="1" customWidth="1"/>
    <col min="5" max="5" width="7.265625" style="12" customWidth="1"/>
    <col min="6" max="6" width="13.1328125" style="12" bestFit="1" customWidth="1"/>
    <col min="7" max="9" width="9" style="12"/>
    <col min="10" max="10" width="9.73046875" style="12" bestFit="1" customWidth="1"/>
    <col min="11" max="11" width="7.265625" style="12" customWidth="1"/>
    <col min="14" max="18" width="9" style="12"/>
    <col min="19" max="19" width="11.59765625" style="12" bestFit="1" customWidth="1"/>
  </cols>
  <sheetData>
    <row r="1" spans="1:19">
      <c r="A1" s="21" t="s">
        <v>45</v>
      </c>
      <c r="B1" s="22"/>
      <c r="C1" s="22"/>
      <c r="D1" s="22"/>
      <c r="E1" s="23"/>
      <c r="F1" s="11" t="s">
        <v>39</v>
      </c>
      <c r="G1" s="21" t="s">
        <v>47</v>
      </c>
      <c r="H1" s="22"/>
      <c r="I1" s="22"/>
      <c r="J1" s="22"/>
      <c r="K1" s="23"/>
      <c r="N1" s="21" t="s">
        <v>46</v>
      </c>
      <c r="O1" s="22"/>
      <c r="P1" s="22"/>
      <c r="Q1" s="22"/>
      <c r="R1" s="23"/>
      <c r="S1" s="13" t="s">
        <v>40</v>
      </c>
    </row>
    <row r="2" spans="1:19" ht="16.5" thickBot="1">
      <c r="A2" s="17" t="s">
        <v>36</v>
      </c>
      <c r="B2" s="18" t="s">
        <v>37</v>
      </c>
      <c r="C2" s="19" t="s">
        <v>41</v>
      </c>
      <c r="D2" s="19" t="s">
        <v>42</v>
      </c>
      <c r="E2" s="20" t="s">
        <v>38</v>
      </c>
      <c r="F2" s="14" t="s">
        <v>43</v>
      </c>
      <c r="G2" s="17" t="s">
        <v>36</v>
      </c>
      <c r="H2" s="18" t="s">
        <v>37</v>
      </c>
      <c r="I2" s="19" t="s">
        <v>41</v>
      </c>
      <c r="J2" s="19" t="s">
        <v>42</v>
      </c>
      <c r="K2" s="20" t="s">
        <v>38</v>
      </c>
      <c r="N2" s="17" t="s">
        <v>33</v>
      </c>
      <c r="O2" s="18" t="s">
        <v>34</v>
      </c>
      <c r="P2" s="19" t="s">
        <v>41</v>
      </c>
      <c r="Q2" s="19" t="s">
        <v>42</v>
      </c>
      <c r="R2" s="20" t="s">
        <v>35</v>
      </c>
      <c r="S2" s="14" t="s">
        <v>44</v>
      </c>
    </row>
    <row r="3" spans="1:19">
      <c r="A3" s="15">
        <v>1</v>
      </c>
      <c r="B3" s="15">
        <f>D3*C3</f>
        <v>50</v>
      </c>
      <c r="C3" s="16">
        <v>10</v>
      </c>
      <c r="D3" s="15">
        <f>F3-(E3)</f>
        <v>5</v>
      </c>
      <c r="E3" s="16">
        <v>5</v>
      </c>
      <c r="F3" s="15">
        <v>10</v>
      </c>
      <c r="G3" s="15">
        <v>1</v>
      </c>
      <c r="H3" s="15">
        <f>B3</f>
        <v>50</v>
      </c>
      <c r="I3" s="16">
        <v>30</v>
      </c>
      <c r="J3" s="15">
        <f>F3-(K3)</f>
        <v>5</v>
      </c>
      <c r="K3" s="16">
        <f>E3</f>
        <v>5</v>
      </c>
      <c r="N3" s="15">
        <v>1</v>
      </c>
      <c r="O3" s="15">
        <f>Q3*P3</f>
        <v>150</v>
      </c>
      <c r="P3" s="16">
        <v>30</v>
      </c>
      <c r="Q3" s="15">
        <f>S3-(R3)</f>
        <v>5</v>
      </c>
      <c r="R3" s="16">
        <v>5</v>
      </c>
      <c r="S3" s="15">
        <v>10</v>
      </c>
    </row>
    <row r="4" spans="1:19">
      <c r="A4" s="15">
        <v>2</v>
      </c>
      <c r="B4" s="15">
        <f>D4*C4</f>
        <v>55.555555555555557</v>
      </c>
      <c r="C4" s="16">
        <v>10</v>
      </c>
      <c r="D4" s="15">
        <f>B3/(C3-1)</f>
        <v>5.5555555555555554</v>
      </c>
      <c r="E4" s="15">
        <f>E3+A4^1.25</f>
        <v>7.3784142300054416</v>
      </c>
      <c r="F4" s="15">
        <f>D4+E4</f>
        <v>12.933969785560997</v>
      </c>
      <c r="G4" s="15">
        <v>2</v>
      </c>
      <c r="H4" s="15">
        <f t="shared" ref="H4:H67" si="0">B4</f>
        <v>55.555555555555557</v>
      </c>
      <c r="I4" s="16">
        <v>30</v>
      </c>
      <c r="J4" s="15">
        <f t="shared" ref="J4:J67" si="1">F4-(K4)</f>
        <v>5.5555555555555554</v>
      </c>
      <c r="K4" s="16">
        <f>K3+G4^1.25</f>
        <v>7.3784142300054416</v>
      </c>
      <c r="N4" s="15">
        <v>2</v>
      </c>
      <c r="O4" s="15">
        <f>Q4*P4</f>
        <v>155.17241379310346</v>
      </c>
      <c r="P4" s="16">
        <v>30</v>
      </c>
      <c r="Q4" s="15">
        <f>O3/(P3-1)</f>
        <v>5.1724137931034484</v>
      </c>
      <c r="R4" s="15">
        <f>R3+N4^1.35</f>
        <v>7.5491212546385249</v>
      </c>
      <c r="S4" s="15">
        <f>Q4+R4</f>
        <v>12.721535047741973</v>
      </c>
    </row>
    <row r="5" spans="1:19">
      <c r="A5" s="15">
        <v>3</v>
      </c>
      <c r="B5" s="15">
        <f t="shared" ref="B5:B16" si="2">D5*C5</f>
        <v>61.728395061728392</v>
      </c>
      <c r="C5" s="16">
        <v>10</v>
      </c>
      <c r="D5" s="15">
        <f t="shared" ref="D5:D16" si="3">B4/(C4-1)</f>
        <v>6.1728395061728394</v>
      </c>
      <c r="E5" s="15">
        <f t="shared" ref="E5:E16" si="4">5+A5^1.25</f>
        <v>8.9482220388574785</v>
      </c>
      <c r="F5" s="15">
        <f t="shared" ref="F5:F16" si="5">D5+E5</f>
        <v>15.121061545030319</v>
      </c>
      <c r="G5" s="15">
        <v>3</v>
      </c>
      <c r="H5" s="15">
        <f t="shared" si="0"/>
        <v>61.728395061728392</v>
      </c>
      <c r="I5" s="16">
        <v>30</v>
      </c>
      <c r="J5" s="15">
        <f t="shared" si="1"/>
        <v>6.1728395061728403</v>
      </c>
      <c r="K5" s="16">
        <f t="shared" ref="K5:K68" si="6">5+G5^1.25</f>
        <v>8.9482220388574785</v>
      </c>
      <c r="N5" s="15">
        <v>3</v>
      </c>
      <c r="O5" s="15">
        <f t="shared" ref="O5:O16" si="7">Q5*P5</f>
        <v>160.52318668252082</v>
      </c>
      <c r="P5" s="16">
        <v>30</v>
      </c>
      <c r="Q5" s="15">
        <f t="shared" ref="Q5:Q16" si="8">O4/(P4-1)</f>
        <v>5.3507728894173603</v>
      </c>
      <c r="R5" s="15">
        <f t="shared" ref="R5:R16" si="9">R4+N5^1.35</f>
        <v>11.955823368438747</v>
      </c>
      <c r="S5" s="15">
        <f t="shared" ref="S5:S16" si="10">Q5+R5</f>
        <v>17.306596257856107</v>
      </c>
    </row>
    <row r="6" spans="1:19">
      <c r="A6" s="15">
        <v>4</v>
      </c>
      <c r="B6" s="15">
        <f t="shared" si="2"/>
        <v>68.587105624142652</v>
      </c>
      <c r="C6" s="16">
        <v>10</v>
      </c>
      <c r="D6" s="15">
        <f t="shared" si="3"/>
        <v>6.8587105624142657</v>
      </c>
      <c r="E6" s="15">
        <f t="shared" si="4"/>
        <v>10.65685424949238</v>
      </c>
      <c r="F6" s="15">
        <f t="shared" si="5"/>
        <v>17.515564811906646</v>
      </c>
      <c r="G6" s="15">
        <v>4</v>
      </c>
      <c r="H6" s="15">
        <f t="shared" si="0"/>
        <v>68.587105624142652</v>
      </c>
      <c r="I6" s="16">
        <v>30</v>
      </c>
      <c r="J6" s="15">
        <f t="shared" si="1"/>
        <v>6.8587105624142666</v>
      </c>
      <c r="K6" s="16">
        <f t="shared" si="6"/>
        <v>10.65685424949238</v>
      </c>
      <c r="N6" s="15">
        <v>4</v>
      </c>
      <c r="O6" s="15">
        <f t="shared" si="7"/>
        <v>166.05846898191808</v>
      </c>
      <c r="P6" s="16">
        <v>30</v>
      </c>
      <c r="Q6" s="15">
        <f>O5/(P5-1)</f>
        <v>5.5352822993972692</v>
      </c>
      <c r="R6" s="15">
        <f>R5+N6^1.35</f>
        <v>18.45384253928863</v>
      </c>
      <c r="S6" s="15">
        <f t="shared" si="10"/>
        <v>23.9891248386859</v>
      </c>
    </row>
    <row r="7" spans="1:19">
      <c r="A7" s="15">
        <v>5</v>
      </c>
      <c r="B7" s="15">
        <f t="shared" si="2"/>
        <v>76.207895137936276</v>
      </c>
      <c r="C7" s="16">
        <v>10</v>
      </c>
      <c r="D7" s="15">
        <f t="shared" si="3"/>
        <v>7.6207895137936283</v>
      </c>
      <c r="E7" s="15">
        <f t="shared" si="4"/>
        <v>12.476743906106101</v>
      </c>
      <c r="F7" s="15">
        <f t="shared" si="5"/>
        <v>20.09753341989973</v>
      </c>
      <c r="G7" s="15">
        <v>5</v>
      </c>
      <c r="H7" s="15">
        <f t="shared" si="0"/>
        <v>76.207895137936276</v>
      </c>
      <c r="I7" s="16">
        <v>30</v>
      </c>
      <c r="J7" s="15">
        <f t="shared" si="1"/>
        <v>7.6207895137936283</v>
      </c>
      <c r="K7" s="16">
        <f t="shared" si="6"/>
        <v>12.476743906106101</v>
      </c>
      <c r="N7" s="15">
        <v>5</v>
      </c>
      <c r="O7" s="15">
        <f t="shared" si="7"/>
        <v>171.78462308474283</v>
      </c>
      <c r="P7" s="16">
        <v>30</v>
      </c>
      <c r="Q7" s="15">
        <f>O6/(P6-1)</f>
        <v>5.7261541028247613</v>
      </c>
      <c r="R7" s="15">
        <f>R6+N7^1.35</f>
        <v>27.236167564018764</v>
      </c>
      <c r="S7" s="15">
        <f t="shared" si="10"/>
        <v>32.962321666843522</v>
      </c>
    </row>
    <row r="8" spans="1:19">
      <c r="A8" s="15">
        <v>6</v>
      </c>
      <c r="B8" s="15">
        <f t="shared" si="2"/>
        <v>84.67543904215141</v>
      </c>
      <c r="C8" s="16">
        <v>10</v>
      </c>
      <c r="D8" s="15">
        <f t="shared" si="3"/>
        <v>8.467543904215141</v>
      </c>
      <c r="E8" s="15">
        <f t="shared" si="4"/>
        <v>14.390507480439723</v>
      </c>
      <c r="F8" s="15">
        <f t="shared" si="5"/>
        <v>22.858051384654864</v>
      </c>
      <c r="G8" s="15">
        <v>6</v>
      </c>
      <c r="H8" s="15">
        <f t="shared" si="0"/>
        <v>84.67543904215141</v>
      </c>
      <c r="I8" s="16">
        <v>30</v>
      </c>
      <c r="J8" s="15">
        <f t="shared" si="1"/>
        <v>8.467543904215141</v>
      </c>
      <c r="K8" s="16">
        <f t="shared" si="6"/>
        <v>14.390507480439723</v>
      </c>
      <c r="N8" s="15">
        <v>6</v>
      </c>
      <c r="O8" s="15">
        <f t="shared" si="7"/>
        <v>177.70823077732018</v>
      </c>
      <c r="P8" s="16">
        <v>30</v>
      </c>
      <c r="Q8" s="15">
        <f t="shared" si="8"/>
        <v>5.9236076925773391</v>
      </c>
      <c r="R8" s="15">
        <f t="shared" si="9"/>
        <v>38.469385585167423</v>
      </c>
      <c r="S8" s="15">
        <f t="shared" si="10"/>
        <v>44.392993277744765</v>
      </c>
    </row>
    <row r="9" spans="1:19">
      <c r="A9" s="15">
        <v>7</v>
      </c>
      <c r="B9" s="15">
        <f t="shared" si="2"/>
        <v>94.083821157946019</v>
      </c>
      <c r="C9" s="16">
        <v>10</v>
      </c>
      <c r="D9" s="15">
        <f t="shared" si="3"/>
        <v>9.4083821157946019</v>
      </c>
      <c r="E9" s="15">
        <f t="shared" si="4"/>
        <v>16.3860359318845</v>
      </c>
      <c r="F9" s="15">
        <f t="shared" si="5"/>
        <v>25.794418047679102</v>
      </c>
      <c r="G9" s="15">
        <v>7</v>
      </c>
      <c r="H9" s="15">
        <f t="shared" si="0"/>
        <v>94.083821157946019</v>
      </c>
      <c r="I9" s="16">
        <v>30</v>
      </c>
      <c r="J9" s="15">
        <f t="shared" si="1"/>
        <v>9.4083821157946019</v>
      </c>
      <c r="K9" s="16">
        <f t="shared" si="6"/>
        <v>16.3860359318845</v>
      </c>
      <c r="N9" s="15">
        <v>7</v>
      </c>
      <c r="O9" s="15">
        <f t="shared" si="7"/>
        <v>183.83610080412433</v>
      </c>
      <c r="P9" s="16">
        <v>30</v>
      </c>
      <c r="Q9" s="15">
        <f t="shared" si="8"/>
        <v>6.1278700268041444</v>
      </c>
      <c r="R9" s="15">
        <f t="shared" si="9"/>
        <v>52.301301941154165</v>
      </c>
      <c r="S9" s="15">
        <f t="shared" si="10"/>
        <v>58.429171967958311</v>
      </c>
    </row>
    <row r="10" spans="1:19">
      <c r="A10" s="15">
        <v>8</v>
      </c>
      <c r="B10" s="15">
        <f t="shared" si="2"/>
        <v>104.53757906438447</v>
      </c>
      <c r="C10" s="16">
        <v>10</v>
      </c>
      <c r="D10" s="15">
        <f t="shared" si="3"/>
        <v>10.453757906438447</v>
      </c>
      <c r="E10" s="15">
        <f t="shared" si="4"/>
        <v>18.45434264405943</v>
      </c>
      <c r="F10" s="15">
        <f t="shared" si="5"/>
        <v>28.908100550497878</v>
      </c>
      <c r="G10" s="15">
        <v>8</v>
      </c>
      <c r="H10" s="15">
        <f t="shared" si="0"/>
        <v>104.53757906438447</v>
      </c>
      <c r="I10" s="16">
        <v>30</v>
      </c>
      <c r="J10" s="15">
        <f t="shared" si="1"/>
        <v>10.453757906438447</v>
      </c>
      <c r="K10" s="16">
        <f t="shared" si="6"/>
        <v>18.45434264405943</v>
      </c>
      <c r="N10" s="15">
        <v>8</v>
      </c>
      <c r="O10" s="15">
        <f t="shared" si="7"/>
        <v>190.17527669392172</v>
      </c>
      <c r="P10" s="16">
        <v>30</v>
      </c>
      <c r="Q10" s="15">
        <f t="shared" si="8"/>
        <v>6.3391758897973904</v>
      </c>
      <c r="R10" s="15">
        <f t="shared" si="9"/>
        <v>68.865540722616203</v>
      </c>
      <c r="S10" s="15">
        <f t="shared" si="10"/>
        <v>75.204716612413591</v>
      </c>
    </row>
    <row r="11" spans="1:19">
      <c r="A11" s="15">
        <v>9</v>
      </c>
      <c r="B11" s="15">
        <f t="shared" si="2"/>
        <v>116.15286562709386</v>
      </c>
      <c r="C11" s="16">
        <v>10</v>
      </c>
      <c r="D11" s="15">
        <f t="shared" si="3"/>
        <v>11.615286562709386</v>
      </c>
      <c r="E11" s="15">
        <f t="shared" si="4"/>
        <v>20.588457268119903</v>
      </c>
      <c r="F11" s="15">
        <f t="shared" si="5"/>
        <v>32.203743830829289</v>
      </c>
      <c r="G11" s="15">
        <v>9</v>
      </c>
      <c r="H11" s="15">
        <f t="shared" si="0"/>
        <v>116.15286562709386</v>
      </c>
      <c r="I11" s="16">
        <v>30</v>
      </c>
      <c r="J11" s="15">
        <f t="shared" si="1"/>
        <v>11.615286562709386</v>
      </c>
      <c r="K11" s="16">
        <f t="shared" si="6"/>
        <v>20.588457268119903</v>
      </c>
      <c r="N11" s="15">
        <v>9</v>
      </c>
      <c r="O11" s="15">
        <f t="shared" si="7"/>
        <v>196.73304485578109</v>
      </c>
      <c r="P11" s="16">
        <v>30</v>
      </c>
      <c r="Q11" s="15">
        <f t="shared" si="8"/>
        <v>6.5577681618593697</v>
      </c>
      <c r="R11" s="15">
        <f t="shared" si="9"/>
        <v>88.284564242387546</v>
      </c>
      <c r="S11" s="15">
        <f t="shared" si="10"/>
        <v>94.842332404246918</v>
      </c>
    </row>
    <row r="12" spans="1:19">
      <c r="A12" s="15">
        <v>10</v>
      </c>
      <c r="B12" s="15">
        <f t="shared" si="2"/>
        <v>129.05873958565985</v>
      </c>
      <c r="C12" s="16">
        <v>10</v>
      </c>
      <c r="D12" s="15">
        <f t="shared" si="3"/>
        <v>12.905873958565984</v>
      </c>
      <c r="E12" s="15">
        <f t="shared" si="4"/>
        <v>22.782794100389236</v>
      </c>
      <c r="F12" s="15">
        <f t="shared" si="5"/>
        <v>35.688668058955216</v>
      </c>
      <c r="G12" s="15">
        <v>10</v>
      </c>
      <c r="H12" s="15">
        <f t="shared" si="0"/>
        <v>129.05873958565985</v>
      </c>
      <c r="I12" s="16">
        <v>30</v>
      </c>
      <c r="J12" s="15">
        <f t="shared" si="1"/>
        <v>12.90587395856598</v>
      </c>
      <c r="K12" s="16">
        <f t="shared" si="6"/>
        <v>22.782794100389236</v>
      </c>
      <c r="N12" s="15">
        <v>10</v>
      </c>
      <c r="O12" s="15">
        <f t="shared" si="7"/>
        <v>203.51694295425631</v>
      </c>
      <c r="P12" s="16">
        <v>30</v>
      </c>
      <c r="Q12" s="15">
        <f t="shared" si="8"/>
        <v>6.78389809847521</v>
      </c>
      <c r="R12" s="15">
        <f t="shared" si="9"/>
        <v>110.67177562807095</v>
      </c>
      <c r="S12" s="15">
        <f t="shared" si="10"/>
        <v>117.45567372654615</v>
      </c>
    </row>
    <row r="13" spans="1:19">
      <c r="A13" s="15">
        <v>11</v>
      </c>
      <c r="B13" s="15">
        <f t="shared" si="2"/>
        <v>143.39859953962207</v>
      </c>
      <c r="C13" s="16">
        <v>10</v>
      </c>
      <c r="D13" s="15">
        <f t="shared" si="3"/>
        <v>14.339859953962206</v>
      </c>
      <c r="E13" s="15">
        <f t="shared" si="4"/>
        <v>25.032763155216593</v>
      </c>
      <c r="F13" s="15">
        <f t="shared" si="5"/>
        <v>39.372623109178797</v>
      </c>
      <c r="G13" s="15">
        <v>11</v>
      </c>
      <c r="H13" s="15">
        <f t="shared" si="0"/>
        <v>143.39859953962207</v>
      </c>
      <c r="I13" s="16">
        <v>30</v>
      </c>
      <c r="J13" s="15">
        <f t="shared" si="1"/>
        <v>14.339859953962204</v>
      </c>
      <c r="K13" s="16">
        <f t="shared" si="6"/>
        <v>25.032763155216593</v>
      </c>
      <c r="N13" s="15">
        <v>11</v>
      </c>
      <c r="O13" s="15">
        <f t="shared" si="7"/>
        <v>210.53476857336858</v>
      </c>
      <c r="P13" s="16">
        <v>30</v>
      </c>
      <c r="Q13" s="15">
        <f t="shared" si="8"/>
        <v>7.0178256191122861</v>
      </c>
      <c r="R13" s="15">
        <f t="shared" si="9"/>
        <v>136.13304930021033</v>
      </c>
      <c r="S13" s="15">
        <f t="shared" si="10"/>
        <v>143.1508749193226</v>
      </c>
    </row>
    <row r="14" spans="1:19">
      <c r="A14" s="15">
        <v>12</v>
      </c>
      <c r="B14" s="15">
        <f t="shared" si="2"/>
        <v>159.33177726624675</v>
      </c>
      <c r="C14" s="16">
        <v>10</v>
      </c>
      <c r="D14" s="15">
        <f t="shared" si="3"/>
        <v>15.933177726624674</v>
      </c>
      <c r="E14" s="15">
        <f t="shared" si="4"/>
        <v>27.33451661845039</v>
      </c>
      <c r="F14" s="15">
        <f t="shared" si="5"/>
        <v>43.267694345075064</v>
      </c>
      <c r="G14" s="15">
        <v>12</v>
      </c>
      <c r="H14" s="15">
        <f t="shared" si="0"/>
        <v>159.33177726624675</v>
      </c>
      <c r="I14" s="16">
        <v>30</v>
      </c>
      <c r="J14" s="15">
        <f t="shared" si="1"/>
        <v>15.933177726624674</v>
      </c>
      <c r="K14" s="16">
        <f t="shared" si="6"/>
        <v>27.33451661845039</v>
      </c>
      <c r="N14" s="15">
        <v>12</v>
      </c>
      <c r="O14" s="15">
        <f t="shared" si="7"/>
        <v>217.79458817934682</v>
      </c>
      <c r="P14" s="16">
        <v>30</v>
      </c>
      <c r="Q14" s="15">
        <f t="shared" si="8"/>
        <v>7.259819605978227</v>
      </c>
      <c r="R14" s="15">
        <f t="shared" si="9"/>
        <v>164.76788411590888</v>
      </c>
      <c r="S14" s="15">
        <f t="shared" si="10"/>
        <v>172.02770372188712</v>
      </c>
    </row>
    <row r="15" spans="1:19">
      <c r="A15" s="15">
        <v>13</v>
      </c>
      <c r="B15" s="15">
        <f t="shared" si="2"/>
        <v>177.0353080736075</v>
      </c>
      <c r="C15" s="16">
        <v>10</v>
      </c>
      <c r="D15" s="15">
        <f t="shared" si="3"/>
        <v>17.70353080736075</v>
      </c>
      <c r="E15" s="15">
        <f t="shared" si="4"/>
        <v>29.684775987507241</v>
      </c>
      <c r="F15" s="15">
        <f t="shared" si="5"/>
        <v>47.388306794867987</v>
      </c>
      <c r="G15" s="15">
        <v>13</v>
      </c>
      <c r="H15" s="15">
        <f t="shared" si="0"/>
        <v>177.0353080736075</v>
      </c>
      <c r="I15" s="16">
        <v>30</v>
      </c>
      <c r="J15" s="15">
        <f t="shared" si="1"/>
        <v>17.703530807360746</v>
      </c>
      <c r="K15" s="16">
        <f t="shared" si="6"/>
        <v>29.684775987507241</v>
      </c>
      <c r="N15" s="15">
        <v>13</v>
      </c>
      <c r="O15" s="15">
        <f t="shared" si="7"/>
        <v>225.30474639242775</v>
      </c>
      <c r="P15" s="16">
        <v>30</v>
      </c>
      <c r="Q15" s="15">
        <f t="shared" si="8"/>
        <v>7.510158213080925</v>
      </c>
      <c r="R15" s="15">
        <f t="shared" si="9"/>
        <v>196.67029657388073</v>
      </c>
      <c r="S15" s="15">
        <f t="shared" si="10"/>
        <v>204.18045478696166</v>
      </c>
    </row>
    <row r="16" spans="1:19">
      <c r="A16" s="15">
        <v>14</v>
      </c>
      <c r="B16" s="15">
        <f t="shared" si="2"/>
        <v>196.70589785956389</v>
      </c>
      <c r="C16" s="16">
        <v>10</v>
      </c>
      <c r="D16" s="15">
        <f t="shared" si="3"/>
        <v>19.670589785956388</v>
      </c>
      <c r="E16" s="15">
        <f t="shared" si="4"/>
        <v>32.080709883747367</v>
      </c>
      <c r="F16" s="15">
        <f t="shared" si="5"/>
        <v>51.751299669703755</v>
      </c>
      <c r="G16" s="15">
        <v>14</v>
      </c>
      <c r="H16" s="15">
        <f t="shared" si="0"/>
        <v>196.70589785956389</v>
      </c>
      <c r="I16" s="16">
        <v>30</v>
      </c>
      <c r="J16" s="15">
        <f t="shared" si="1"/>
        <v>19.670589785956388</v>
      </c>
      <c r="K16" s="16">
        <f t="shared" si="6"/>
        <v>32.080709883747367</v>
      </c>
      <c r="N16" s="15">
        <v>14</v>
      </c>
      <c r="O16" s="15">
        <f t="shared" si="7"/>
        <v>233.07387557837353</v>
      </c>
      <c r="P16" s="16">
        <v>30</v>
      </c>
      <c r="Q16" s="15">
        <f t="shared" si="8"/>
        <v>7.7691291859457845</v>
      </c>
      <c r="R16" s="15">
        <f t="shared" si="9"/>
        <v>231.92952854930877</v>
      </c>
      <c r="S16" s="15">
        <f t="shared" si="10"/>
        <v>239.69865773525456</v>
      </c>
    </row>
    <row r="17" spans="1:11">
      <c r="A17" s="15">
        <v>15</v>
      </c>
      <c r="B17" s="15">
        <f t="shared" ref="B17:B80" si="11">D17*C17</f>
        <v>218.56210873284877</v>
      </c>
      <c r="C17" s="16">
        <v>10</v>
      </c>
      <c r="D17" s="15">
        <f t="shared" ref="D17:D80" si="12">B16/(C16-1)</f>
        <v>21.856210873284876</v>
      </c>
      <c r="E17" s="15">
        <f t="shared" ref="E17:E80" si="13">5+A17^1.25</f>
        <v>34.519845068981461</v>
      </c>
      <c r="F17" s="15">
        <f t="shared" ref="F17:F80" si="14">D17+E17</f>
        <v>56.376055942266333</v>
      </c>
      <c r="G17" s="15">
        <v>15</v>
      </c>
      <c r="H17" s="15">
        <f t="shared" si="0"/>
        <v>218.56210873284877</v>
      </c>
      <c r="I17" s="16">
        <v>30</v>
      </c>
      <c r="J17" s="15">
        <f t="shared" si="1"/>
        <v>21.856210873284873</v>
      </c>
      <c r="K17" s="16">
        <f t="shared" si="6"/>
        <v>34.519845068981461</v>
      </c>
    </row>
    <row r="18" spans="1:11">
      <c r="A18" s="15">
        <v>16</v>
      </c>
      <c r="B18" s="15">
        <f t="shared" si="11"/>
        <v>242.84678748094308</v>
      </c>
      <c r="C18" s="16">
        <v>10</v>
      </c>
      <c r="D18" s="15">
        <f t="shared" si="12"/>
        <v>24.284678748094308</v>
      </c>
      <c r="E18" s="15">
        <f t="shared" si="13"/>
        <v>37</v>
      </c>
      <c r="F18" s="15">
        <f t="shared" si="14"/>
        <v>61.284678748094308</v>
      </c>
      <c r="G18" s="15">
        <v>16</v>
      </c>
      <c r="H18" s="15">
        <f t="shared" si="0"/>
        <v>242.84678748094308</v>
      </c>
      <c r="I18" s="16">
        <v>30</v>
      </c>
      <c r="J18" s="15">
        <f t="shared" si="1"/>
        <v>24.284678748094308</v>
      </c>
      <c r="K18" s="16">
        <f t="shared" si="6"/>
        <v>37</v>
      </c>
    </row>
    <row r="19" spans="1:11">
      <c r="A19" s="15">
        <v>17</v>
      </c>
      <c r="B19" s="15">
        <f t="shared" si="11"/>
        <v>269.82976386771452</v>
      </c>
      <c r="C19" s="16">
        <v>10</v>
      </c>
      <c r="D19" s="15">
        <f t="shared" si="12"/>
        <v>26.982976386771455</v>
      </c>
      <c r="E19" s="15">
        <f t="shared" si="13"/>
        <v>39.519234142771815</v>
      </c>
      <c r="F19" s="15">
        <f t="shared" si="14"/>
        <v>66.502210529543277</v>
      </c>
      <c r="G19" s="15">
        <v>17</v>
      </c>
      <c r="H19" s="15">
        <f t="shared" si="0"/>
        <v>269.82976386771452</v>
      </c>
      <c r="I19" s="16">
        <v>30</v>
      </c>
      <c r="J19" s="15">
        <f t="shared" si="1"/>
        <v>26.982976386771462</v>
      </c>
      <c r="K19" s="16">
        <f t="shared" si="6"/>
        <v>39.519234142771815</v>
      </c>
    </row>
    <row r="20" spans="1:11">
      <c r="A20" s="15">
        <v>18</v>
      </c>
      <c r="B20" s="15">
        <f t="shared" si="11"/>
        <v>299.81084874190503</v>
      </c>
      <c r="C20" s="16">
        <v>10</v>
      </c>
      <c r="D20" s="15">
        <f t="shared" si="12"/>
        <v>29.9810848741905</v>
      </c>
      <c r="E20" s="15">
        <f t="shared" si="13"/>
        <v>42.075808590328123</v>
      </c>
      <c r="F20" s="15">
        <f t="shared" si="14"/>
        <v>72.056893464518623</v>
      </c>
      <c r="G20" s="15">
        <v>18</v>
      </c>
      <c r="H20" s="15">
        <f t="shared" si="0"/>
        <v>299.81084874190503</v>
      </c>
      <c r="I20" s="16">
        <v>30</v>
      </c>
      <c r="J20" s="15">
        <f t="shared" si="1"/>
        <v>29.9810848741905</v>
      </c>
      <c r="K20" s="16">
        <f t="shared" si="6"/>
        <v>42.075808590328123</v>
      </c>
    </row>
    <row r="21" spans="1:11">
      <c r="A21" s="15">
        <v>19</v>
      </c>
      <c r="B21" s="15">
        <f t="shared" si="11"/>
        <v>333.12316526878334</v>
      </c>
      <c r="C21" s="16">
        <v>10</v>
      </c>
      <c r="D21" s="15">
        <f t="shared" si="12"/>
        <v>33.312316526878334</v>
      </c>
      <c r="E21" s="15">
        <f t="shared" si="13"/>
        <v>44.668154968667025</v>
      </c>
      <c r="F21" s="15">
        <f t="shared" si="14"/>
        <v>77.980471495545359</v>
      </c>
      <c r="G21" s="15">
        <v>19</v>
      </c>
      <c r="H21" s="15">
        <f t="shared" si="0"/>
        <v>333.12316526878334</v>
      </c>
      <c r="I21" s="16">
        <v>30</v>
      </c>
      <c r="J21" s="15">
        <f t="shared" si="1"/>
        <v>33.312316526878334</v>
      </c>
      <c r="K21" s="16">
        <f t="shared" si="6"/>
        <v>44.668154968667025</v>
      </c>
    </row>
    <row r="22" spans="1:11">
      <c r="A22" s="15">
        <v>20</v>
      </c>
      <c r="B22" s="15">
        <f t="shared" si="11"/>
        <v>370.13685029864814</v>
      </c>
      <c r="C22" s="16">
        <v>10</v>
      </c>
      <c r="D22" s="15">
        <f t="shared" si="12"/>
        <v>37.013685029864817</v>
      </c>
      <c r="E22" s="15">
        <f t="shared" si="13"/>
        <v>47.294850537622551</v>
      </c>
      <c r="F22" s="15">
        <f t="shared" si="14"/>
        <v>84.308535567487368</v>
      </c>
      <c r="G22" s="15">
        <v>20</v>
      </c>
      <c r="H22" s="15">
        <f t="shared" si="0"/>
        <v>370.13685029864814</v>
      </c>
      <c r="I22" s="16">
        <v>30</v>
      </c>
      <c r="J22" s="15">
        <f t="shared" si="1"/>
        <v>37.013685029864817</v>
      </c>
      <c r="K22" s="16">
        <f t="shared" si="6"/>
        <v>47.294850537622551</v>
      </c>
    </row>
    <row r="23" spans="1:11">
      <c r="A23" s="15">
        <v>21</v>
      </c>
      <c r="B23" s="15">
        <f t="shared" si="11"/>
        <v>411.26316699849792</v>
      </c>
      <c r="C23" s="16">
        <v>10</v>
      </c>
      <c r="D23" s="15">
        <f t="shared" si="12"/>
        <v>41.126316699849795</v>
      </c>
      <c r="E23" s="15">
        <f t="shared" si="13"/>
        <v>49.954598001489515</v>
      </c>
      <c r="F23" s="15">
        <f t="shared" si="14"/>
        <v>91.08091470133931</v>
      </c>
      <c r="G23" s="15">
        <v>21</v>
      </c>
      <c r="H23" s="15">
        <f t="shared" si="0"/>
        <v>411.26316699849792</v>
      </c>
      <c r="I23" s="16">
        <v>30</v>
      </c>
      <c r="J23" s="15">
        <f t="shared" si="1"/>
        <v>41.126316699849795</v>
      </c>
      <c r="K23" s="16">
        <f t="shared" si="6"/>
        <v>49.954598001489515</v>
      </c>
    </row>
    <row r="24" spans="1:11">
      <c r="A24" s="15">
        <v>22</v>
      </c>
      <c r="B24" s="15">
        <f t="shared" si="11"/>
        <v>456.95907444277543</v>
      </c>
      <c r="C24" s="16">
        <v>10</v>
      </c>
      <c r="D24" s="15">
        <f t="shared" si="12"/>
        <v>45.695907444277545</v>
      </c>
      <c r="E24" s="15">
        <f t="shared" si="13"/>
        <v>52.646208954695872</v>
      </c>
      <c r="F24" s="15">
        <f t="shared" si="14"/>
        <v>98.342116398973417</v>
      </c>
      <c r="G24" s="15">
        <v>22</v>
      </c>
      <c r="H24" s="15">
        <f t="shared" si="0"/>
        <v>456.95907444277543</v>
      </c>
      <c r="I24" s="16">
        <v>30</v>
      </c>
      <c r="J24" s="15">
        <f t="shared" si="1"/>
        <v>45.695907444277545</v>
      </c>
      <c r="K24" s="16">
        <f t="shared" si="6"/>
        <v>52.646208954695872</v>
      </c>
    </row>
    <row r="25" spans="1:11">
      <c r="A25" s="15">
        <v>23</v>
      </c>
      <c r="B25" s="15">
        <f t="shared" si="11"/>
        <v>507.73230493641711</v>
      </c>
      <c r="C25" s="16">
        <v>10</v>
      </c>
      <c r="D25" s="15">
        <f t="shared" si="12"/>
        <v>50.773230493641712</v>
      </c>
      <c r="E25" s="15">
        <f t="shared" si="13"/>
        <v>55.368590171181367</v>
      </c>
      <c r="F25" s="15">
        <f t="shared" si="14"/>
        <v>106.14182066482309</v>
      </c>
      <c r="G25" s="15">
        <v>23</v>
      </c>
      <c r="H25" s="15">
        <f t="shared" si="0"/>
        <v>507.73230493641711</v>
      </c>
      <c r="I25" s="16">
        <v>30</v>
      </c>
      <c r="J25" s="15">
        <f t="shared" si="1"/>
        <v>50.773230493641719</v>
      </c>
      <c r="K25" s="16">
        <f t="shared" si="6"/>
        <v>55.368590171181367</v>
      </c>
    </row>
    <row r="26" spans="1:11">
      <c r="A26" s="15">
        <v>24</v>
      </c>
      <c r="B26" s="15">
        <f t="shared" si="11"/>
        <v>564.14700548490794</v>
      </c>
      <c r="C26" s="16">
        <v>10</v>
      </c>
      <c r="D26" s="15">
        <f t="shared" si="12"/>
        <v>56.414700548490792</v>
      </c>
      <c r="E26" s="15">
        <f t="shared" si="13"/>
        <v>58.120732145615442</v>
      </c>
      <c r="F26" s="15">
        <f t="shared" si="14"/>
        <v>114.53543269410623</v>
      </c>
      <c r="G26" s="15">
        <v>24</v>
      </c>
      <c r="H26" s="15">
        <f t="shared" si="0"/>
        <v>564.14700548490794</v>
      </c>
      <c r="I26" s="16">
        <v>30</v>
      </c>
      <c r="J26" s="15">
        <f t="shared" si="1"/>
        <v>56.414700548490792</v>
      </c>
      <c r="K26" s="16">
        <f t="shared" si="6"/>
        <v>58.120732145615442</v>
      </c>
    </row>
    <row r="27" spans="1:11">
      <c r="A27" s="15">
        <v>25</v>
      </c>
      <c r="B27" s="15">
        <f t="shared" si="11"/>
        <v>626.83000609434214</v>
      </c>
      <c r="C27" s="16">
        <v>10</v>
      </c>
      <c r="D27" s="15">
        <f t="shared" si="12"/>
        <v>62.683000609434217</v>
      </c>
      <c r="E27" s="15">
        <f t="shared" si="13"/>
        <v>60.901699437494734</v>
      </c>
      <c r="F27" s="15">
        <f t="shared" si="14"/>
        <v>123.58470004692896</v>
      </c>
      <c r="G27" s="15">
        <v>25</v>
      </c>
      <c r="H27" s="15">
        <f t="shared" si="0"/>
        <v>626.83000609434214</v>
      </c>
      <c r="I27" s="16">
        <v>30</v>
      </c>
      <c r="J27" s="15">
        <f t="shared" si="1"/>
        <v>62.683000609434224</v>
      </c>
      <c r="K27" s="16">
        <f t="shared" si="6"/>
        <v>60.901699437494734</v>
      </c>
    </row>
    <row r="28" spans="1:11">
      <c r="A28" s="15">
        <v>26</v>
      </c>
      <c r="B28" s="15">
        <f t="shared" si="11"/>
        <v>696.47778454926902</v>
      </c>
      <c r="C28" s="16">
        <v>10</v>
      </c>
      <c r="D28" s="15">
        <f t="shared" si="12"/>
        <v>69.647778454926907</v>
      </c>
      <c r="E28" s="15">
        <f t="shared" si="13"/>
        <v>63.710622473183868</v>
      </c>
      <c r="F28" s="15">
        <f t="shared" si="14"/>
        <v>133.35840092811077</v>
      </c>
      <c r="G28" s="15">
        <v>26</v>
      </c>
      <c r="H28" s="15">
        <f t="shared" si="0"/>
        <v>696.47778454926902</v>
      </c>
      <c r="I28" s="16">
        <v>30</v>
      </c>
      <c r="J28" s="15">
        <f t="shared" si="1"/>
        <v>69.647778454926907</v>
      </c>
      <c r="K28" s="16">
        <f t="shared" si="6"/>
        <v>63.710622473183868</v>
      </c>
    </row>
    <row r="29" spans="1:11">
      <c r="A29" s="15">
        <v>27</v>
      </c>
      <c r="B29" s="15">
        <f t="shared" si="11"/>
        <v>773.86420505474337</v>
      </c>
      <c r="C29" s="16">
        <v>10</v>
      </c>
      <c r="D29" s="15">
        <f t="shared" si="12"/>
        <v>77.386420505474334</v>
      </c>
      <c r="E29" s="15">
        <f t="shared" si="13"/>
        <v>66.546690537779</v>
      </c>
      <c r="F29" s="15">
        <f t="shared" si="14"/>
        <v>143.93311104325335</v>
      </c>
      <c r="G29" s="15">
        <v>27</v>
      </c>
      <c r="H29" s="15">
        <f t="shared" si="0"/>
        <v>773.86420505474337</v>
      </c>
      <c r="I29" s="16">
        <v>30</v>
      </c>
      <c r="J29" s="15">
        <f t="shared" si="1"/>
        <v>77.386420505474348</v>
      </c>
      <c r="K29" s="16">
        <f t="shared" si="6"/>
        <v>66.546690537779</v>
      </c>
    </row>
    <row r="30" spans="1:11">
      <c r="A30" s="15">
        <v>28</v>
      </c>
      <c r="B30" s="15">
        <f t="shared" si="11"/>
        <v>859.84911672749263</v>
      </c>
      <c r="C30" s="16">
        <v>10</v>
      </c>
      <c r="D30" s="15">
        <f t="shared" si="12"/>
        <v>85.984911672749263</v>
      </c>
      <c r="E30" s="15">
        <f t="shared" si="13"/>
        <v>69.409145746153769</v>
      </c>
      <c r="F30" s="15">
        <f t="shared" si="14"/>
        <v>155.39405741890303</v>
      </c>
      <c r="G30" s="15">
        <v>28</v>
      </c>
      <c r="H30" s="15">
        <f t="shared" si="0"/>
        <v>859.84911672749263</v>
      </c>
      <c r="I30" s="16">
        <v>30</v>
      </c>
      <c r="J30" s="15">
        <f t="shared" si="1"/>
        <v>85.984911672749263</v>
      </c>
      <c r="K30" s="16">
        <f t="shared" si="6"/>
        <v>69.409145746153769</v>
      </c>
    </row>
    <row r="31" spans="1:11">
      <c r="A31" s="15">
        <v>29</v>
      </c>
      <c r="B31" s="15">
        <f t="shared" si="11"/>
        <v>955.38790747499183</v>
      </c>
      <c r="C31" s="16">
        <v>10</v>
      </c>
      <c r="D31" s="15">
        <f t="shared" si="12"/>
        <v>95.538790747499178</v>
      </c>
      <c r="E31" s="15">
        <f t="shared" si="13"/>
        <v>72.29727782607641</v>
      </c>
      <c r="F31" s="15">
        <f t="shared" si="14"/>
        <v>167.83606857357557</v>
      </c>
      <c r="G31" s="15">
        <v>29</v>
      </c>
      <c r="H31" s="15">
        <f t="shared" si="0"/>
        <v>955.38790747499183</v>
      </c>
      <c r="I31" s="16">
        <v>30</v>
      </c>
      <c r="J31" s="15">
        <f t="shared" si="1"/>
        <v>95.538790747499164</v>
      </c>
      <c r="K31" s="16">
        <f t="shared" si="6"/>
        <v>72.29727782607641</v>
      </c>
    </row>
    <row r="32" spans="1:11">
      <c r="A32" s="15">
        <v>30</v>
      </c>
      <c r="B32" s="15">
        <f t="shared" si="11"/>
        <v>1061.5421194166577</v>
      </c>
      <c r="C32" s="16">
        <v>10</v>
      </c>
      <c r="D32" s="15">
        <f t="shared" si="12"/>
        <v>106.15421194166576</v>
      </c>
      <c r="E32" s="15">
        <f t="shared" si="13"/>
        <v>75.210419579621487</v>
      </c>
      <c r="F32" s="15">
        <f t="shared" si="14"/>
        <v>181.36463152128727</v>
      </c>
      <c r="G32" s="15">
        <v>30</v>
      </c>
      <c r="H32" s="15">
        <f t="shared" si="0"/>
        <v>1061.5421194166577</v>
      </c>
      <c r="I32" s="16">
        <v>30</v>
      </c>
      <c r="J32" s="15">
        <f t="shared" si="1"/>
        <v>106.15421194166578</v>
      </c>
      <c r="K32" s="16">
        <f t="shared" si="6"/>
        <v>75.210419579621487</v>
      </c>
    </row>
    <row r="33" spans="1:11">
      <c r="A33" s="15">
        <v>31</v>
      </c>
      <c r="B33" s="15">
        <f t="shared" si="11"/>
        <v>1179.4912437962862</v>
      </c>
      <c r="C33" s="16">
        <v>10</v>
      </c>
      <c r="D33" s="15">
        <f t="shared" si="12"/>
        <v>117.94912437962863</v>
      </c>
      <c r="E33" s="15">
        <f t="shared" si="13"/>
        <v>78.147942914887565</v>
      </c>
      <c r="F33" s="15">
        <f t="shared" si="14"/>
        <v>196.09706729451619</v>
      </c>
      <c r="G33" s="15">
        <v>31</v>
      </c>
      <c r="H33" s="15">
        <f t="shared" si="0"/>
        <v>1179.4912437962862</v>
      </c>
      <c r="I33" s="16">
        <v>30</v>
      </c>
      <c r="J33" s="15">
        <f t="shared" si="1"/>
        <v>117.94912437962863</v>
      </c>
      <c r="K33" s="16">
        <f t="shared" si="6"/>
        <v>78.147942914887565</v>
      </c>
    </row>
    <row r="34" spans="1:11">
      <c r="A34" s="15">
        <v>32</v>
      </c>
      <c r="B34" s="15">
        <f t="shared" si="11"/>
        <v>1310.545826440318</v>
      </c>
      <c r="C34" s="16">
        <v>10</v>
      </c>
      <c r="D34" s="15">
        <f t="shared" si="12"/>
        <v>131.0545826440318</v>
      </c>
      <c r="E34" s="15">
        <f t="shared" si="13"/>
        <v>81.10925536017416</v>
      </c>
      <c r="F34" s="15">
        <f t="shared" si="14"/>
        <v>212.16383800420596</v>
      </c>
      <c r="G34" s="15">
        <v>32</v>
      </c>
      <c r="H34" s="15">
        <f t="shared" si="0"/>
        <v>1310.545826440318</v>
      </c>
      <c r="I34" s="16">
        <v>30</v>
      </c>
      <c r="J34" s="15">
        <f t="shared" si="1"/>
        <v>131.0545826440318</v>
      </c>
      <c r="K34" s="16">
        <f t="shared" si="6"/>
        <v>81.10925536017416</v>
      </c>
    </row>
    <row r="35" spans="1:11">
      <c r="A35" s="15">
        <v>33</v>
      </c>
      <c r="B35" s="15">
        <f t="shared" si="11"/>
        <v>1456.1620293781311</v>
      </c>
      <c r="C35" s="16">
        <v>10</v>
      </c>
      <c r="D35" s="15">
        <f t="shared" si="12"/>
        <v>145.61620293781311</v>
      </c>
      <c r="E35" s="15">
        <f t="shared" si="13"/>
        <v>84.093796988638232</v>
      </c>
      <c r="F35" s="15">
        <f t="shared" si="14"/>
        <v>229.70999992645136</v>
      </c>
      <c r="G35" s="15">
        <v>33</v>
      </c>
      <c r="H35" s="15">
        <f t="shared" si="0"/>
        <v>1456.1620293781311</v>
      </c>
      <c r="I35" s="16">
        <v>30</v>
      </c>
      <c r="J35" s="15">
        <f t="shared" si="1"/>
        <v>145.61620293781311</v>
      </c>
      <c r="K35" s="16">
        <f t="shared" si="6"/>
        <v>84.093796988638232</v>
      </c>
    </row>
    <row r="36" spans="1:11">
      <c r="A36" s="15">
        <v>34</v>
      </c>
      <c r="B36" s="15">
        <f t="shared" si="11"/>
        <v>1617.9578104201457</v>
      </c>
      <c r="C36" s="16">
        <v>10</v>
      </c>
      <c r="D36" s="15">
        <f t="shared" si="12"/>
        <v>161.79578104201457</v>
      </c>
      <c r="E36" s="15">
        <f t="shared" si="13"/>
        <v>87.101037694058249</v>
      </c>
      <c r="F36" s="15">
        <f t="shared" si="14"/>
        <v>248.89681873607282</v>
      </c>
      <c r="G36" s="15">
        <v>34</v>
      </c>
      <c r="H36" s="15">
        <f t="shared" si="0"/>
        <v>1617.9578104201457</v>
      </c>
      <c r="I36" s="16">
        <v>30</v>
      </c>
      <c r="J36" s="15">
        <f t="shared" si="1"/>
        <v>161.79578104201457</v>
      </c>
      <c r="K36" s="16">
        <f t="shared" si="6"/>
        <v>87.101037694058249</v>
      </c>
    </row>
    <row r="37" spans="1:11">
      <c r="A37" s="15">
        <v>35</v>
      </c>
      <c r="B37" s="15">
        <f t="shared" si="11"/>
        <v>1797.7309004668286</v>
      </c>
      <c r="C37" s="16">
        <v>10</v>
      </c>
      <c r="D37" s="15">
        <f t="shared" si="12"/>
        <v>179.77309004668285</v>
      </c>
      <c r="E37" s="15">
        <f t="shared" si="13"/>
        <v>90.13047476842253</v>
      </c>
      <c r="F37" s="15">
        <f t="shared" si="14"/>
        <v>269.90356481510537</v>
      </c>
      <c r="G37" s="15">
        <v>35</v>
      </c>
      <c r="H37" s="15">
        <f t="shared" si="0"/>
        <v>1797.7309004668286</v>
      </c>
      <c r="I37" s="16">
        <v>30</v>
      </c>
      <c r="J37" s="15">
        <f t="shared" si="1"/>
        <v>179.77309004668285</v>
      </c>
      <c r="K37" s="16">
        <f t="shared" si="6"/>
        <v>90.13047476842253</v>
      </c>
    </row>
    <row r="38" spans="1:11">
      <c r="A38" s="15">
        <v>36</v>
      </c>
      <c r="B38" s="15">
        <f t="shared" si="11"/>
        <v>1997.4787782964763</v>
      </c>
      <c r="C38" s="16">
        <v>10</v>
      </c>
      <c r="D38" s="15">
        <f t="shared" si="12"/>
        <v>199.74787782964762</v>
      </c>
      <c r="E38" s="15">
        <f t="shared" si="13"/>
        <v>93.181630740194379</v>
      </c>
      <c r="F38" s="15">
        <f t="shared" si="14"/>
        <v>292.92950856984203</v>
      </c>
      <c r="G38" s="15">
        <v>36</v>
      </c>
      <c r="H38" s="15">
        <f t="shared" si="0"/>
        <v>1997.4787782964763</v>
      </c>
      <c r="I38" s="16">
        <v>30</v>
      </c>
      <c r="J38" s="15">
        <f t="shared" si="1"/>
        <v>199.74787782964765</v>
      </c>
      <c r="K38" s="16">
        <f t="shared" si="6"/>
        <v>93.181630740194379</v>
      </c>
    </row>
    <row r="39" spans="1:11">
      <c r="A39" s="15">
        <v>37</v>
      </c>
      <c r="B39" s="15">
        <f t="shared" si="11"/>
        <v>2219.4208647738624</v>
      </c>
      <c r="C39" s="16">
        <v>10</v>
      </c>
      <c r="D39" s="15">
        <f t="shared" si="12"/>
        <v>221.94208647738625</v>
      </c>
      <c r="E39" s="15">
        <f t="shared" si="13"/>
        <v>96.254051438707421</v>
      </c>
      <c r="F39" s="15">
        <f t="shared" si="14"/>
        <v>318.19613791609368</v>
      </c>
      <c r="G39" s="15">
        <v>37</v>
      </c>
      <c r="H39" s="15">
        <f t="shared" si="0"/>
        <v>2219.4208647738624</v>
      </c>
      <c r="I39" s="16">
        <v>30</v>
      </c>
      <c r="J39" s="15">
        <f t="shared" si="1"/>
        <v>221.94208647738625</v>
      </c>
      <c r="K39" s="16">
        <f t="shared" si="6"/>
        <v>96.254051438707421</v>
      </c>
    </row>
    <row r="40" spans="1:11">
      <c r="A40" s="15">
        <v>38</v>
      </c>
      <c r="B40" s="15">
        <f t="shared" si="11"/>
        <v>2466.0231830820694</v>
      </c>
      <c r="C40" s="16">
        <v>10</v>
      </c>
      <c r="D40" s="15">
        <f t="shared" si="12"/>
        <v>246.60231830820692</v>
      </c>
      <c r="E40" s="15">
        <f t="shared" si="13"/>
        <v>99.347304255538745</v>
      </c>
      <c r="F40" s="15">
        <f t="shared" si="14"/>
        <v>345.94962256374566</v>
      </c>
      <c r="G40" s="15">
        <v>38</v>
      </c>
      <c r="H40" s="15">
        <f t="shared" si="0"/>
        <v>2466.0231830820694</v>
      </c>
      <c r="I40" s="16">
        <v>30</v>
      </c>
      <c r="J40" s="15">
        <f t="shared" si="1"/>
        <v>246.60231830820692</v>
      </c>
      <c r="K40" s="16">
        <f t="shared" si="6"/>
        <v>99.347304255538745</v>
      </c>
    </row>
    <row r="41" spans="1:11">
      <c r="A41" s="15">
        <v>39</v>
      </c>
      <c r="B41" s="15">
        <f t="shared" si="11"/>
        <v>2740.0257589800772</v>
      </c>
      <c r="C41" s="16">
        <v>10</v>
      </c>
      <c r="D41" s="15">
        <f t="shared" si="12"/>
        <v>274.00257589800771</v>
      </c>
      <c r="E41" s="15">
        <f t="shared" si="13"/>
        <v>102.46097657813596</v>
      </c>
      <c r="F41" s="15">
        <f t="shared" si="14"/>
        <v>376.46355247614366</v>
      </c>
      <c r="G41" s="15">
        <v>39</v>
      </c>
      <c r="H41" s="15">
        <f t="shared" si="0"/>
        <v>2740.0257589800772</v>
      </c>
      <c r="I41" s="16">
        <v>30</v>
      </c>
      <c r="J41" s="15">
        <f t="shared" si="1"/>
        <v>274.00257589800771</v>
      </c>
      <c r="K41" s="16">
        <f t="shared" si="6"/>
        <v>102.46097657813596</v>
      </c>
    </row>
    <row r="42" spans="1:11">
      <c r="A42" s="15">
        <v>40</v>
      </c>
      <c r="B42" s="15">
        <f t="shared" si="11"/>
        <v>3044.4730655334188</v>
      </c>
      <c r="C42" s="16">
        <v>10</v>
      </c>
      <c r="D42" s="15">
        <f t="shared" si="12"/>
        <v>304.44730655334189</v>
      </c>
      <c r="E42" s="15">
        <f t="shared" si="13"/>
        <v>105.59467437463482</v>
      </c>
      <c r="F42" s="15">
        <f t="shared" si="14"/>
        <v>410.04198092797674</v>
      </c>
      <c r="G42" s="15">
        <v>40</v>
      </c>
      <c r="H42" s="15">
        <f t="shared" si="0"/>
        <v>3044.4730655334188</v>
      </c>
      <c r="I42" s="16">
        <v>30</v>
      </c>
      <c r="J42" s="15">
        <f t="shared" si="1"/>
        <v>304.44730655334195</v>
      </c>
      <c r="K42" s="16">
        <f t="shared" si="6"/>
        <v>105.59467437463482</v>
      </c>
    </row>
    <row r="43" spans="1:11">
      <c r="A43" s="15">
        <v>41</v>
      </c>
      <c r="B43" s="15">
        <f t="shared" si="11"/>
        <v>3382.7478505926874</v>
      </c>
      <c r="C43" s="16">
        <v>10</v>
      </c>
      <c r="D43" s="15">
        <f t="shared" si="12"/>
        <v>338.27478505926877</v>
      </c>
      <c r="E43" s="15">
        <f t="shared" si="13"/>
        <v>108.748020911845</v>
      </c>
      <c r="F43" s="15">
        <f t="shared" si="14"/>
        <v>447.02280597111377</v>
      </c>
      <c r="G43" s="15">
        <v>41</v>
      </c>
      <c r="H43" s="15">
        <f t="shared" si="0"/>
        <v>3382.7478505926874</v>
      </c>
      <c r="I43" s="16">
        <v>30</v>
      </c>
      <c r="J43" s="15">
        <f t="shared" si="1"/>
        <v>338.27478505926877</v>
      </c>
      <c r="K43" s="16">
        <f t="shared" si="6"/>
        <v>108.748020911845</v>
      </c>
    </row>
    <row r="44" spans="1:11">
      <c r="A44" s="15">
        <v>42</v>
      </c>
      <c r="B44" s="15">
        <f t="shared" si="11"/>
        <v>3758.6087228807637</v>
      </c>
      <c r="C44" s="16">
        <v>10</v>
      </c>
      <c r="D44" s="15">
        <f t="shared" si="12"/>
        <v>375.86087228807639</v>
      </c>
      <c r="E44" s="15">
        <f t="shared" si="13"/>
        <v>111.92065559091688</v>
      </c>
      <c r="F44" s="15">
        <f t="shared" si="14"/>
        <v>487.7815278789933</v>
      </c>
      <c r="G44" s="15">
        <v>42</v>
      </c>
      <c r="H44" s="15">
        <f t="shared" si="0"/>
        <v>3758.6087228807637</v>
      </c>
      <c r="I44" s="16">
        <v>30</v>
      </c>
      <c r="J44" s="15">
        <f t="shared" si="1"/>
        <v>375.86087228807639</v>
      </c>
      <c r="K44" s="16">
        <f t="shared" si="6"/>
        <v>111.92065559091688</v>
      </c>
    </row>
    <row r="45" spans="1:11">
      <c r="A45" s="15">
        <v>43</v>
      </c>
      <c r="B45" s="15">
        <f t="shared" si="11"/>
        <v>4176.2319143119594</v>
      </c>
      <c r="C45" s="16">
        <v>10</v>
      </c>
      <c r="D45" s="15">
        <f t="shared" si="12"/>
        <v>417.62319143119595</v>
      </c>
      <c r="E45" s="15">
        <f t="shared" si="13"/>
        <v>115.11223288733366</v>
      </c>
      <c r="F45" s="15">
        <f t="shared" si="14"/>
        <v>532.73542431852957</v>
      </c>
      <c r="G45" s="15">
        <v>43</v>
      </c>
      <c r="H45" s="15">
        <f t="shared" si="0"/>
        <v>4176.2319143119594</v>
      </c>
      <c r="I45" s="16">
        <v>30</v>
      </c>
      <c r="J45" s="15">
        <f t="shared" si="1"/>
        <v>417.62319143119589</v>
      </c>
      <c r="K45" s="16">
        <f t="shared" si="6"/>
        <v>115.11223288733366</v>
      </c>
    </row>
    <row r="46" spans="1:11">
      <c r="A46" s="15">
        <v>44</v>
      </c>
      <c r="B46" s="15">
        <f t="shared" si="11"/>
        <v>4640.2576825688438</v>
      </c>
      <c r="C46" s="16">
        <v>10</v>
      </c>
      <c r="D46" s="15">
        <f t="shared" si="12"/>
        <v>464.02576825688436</v>
      </c>
      <c r="E46" s="15">
        <f t="shared" si="13"/>
        <v>118.32242138366135</v>
      </c>
      <c r="F46" s="15">
        <f t="shared" si="14"/>
        <v>582.34818964054568</v>
      </c>
      <c r="G46" s="15">
        <v>44</v>
      </c>
      <c r="H46" s="15">
        <f t="shared" si="0"/>
        <v>4640.2576825688438</v>
      </c>
      <c r="I46" s="16">
        <v>30</v>
      </c>
      <c r="J46" s="15">
        <f t="shared" si="1"/>
        <v>464.02576825688436</v>
      </c>
      <c r="K46" s="16">
        <f t="shared" si="6"/>
        <v>118.32242138366135</v>
      </c>
    </row>
    <row r="47" spans="1:11">
      <c r="A47" s="15">
        <v>45</v>
      </c>
      <c r="B47" s="15">
        <f t="shared" si="11"/>
        <v>5155.8418695209375</v>
      </c>
      <c r="C47" s="16">
        <v>10</v>
      </c>
      <c r="D47" s="15">
        <f t="shared" si="12"/>
        <v>515.58418695209377</v>
      </c>
      <c r="E47" s="15">
        <f t="shared" si="13"/>
        <v>121.55090288501074</v>
      </c>
      <c r="F47" s="15">
        <f t="shared" si="14"/>
        <v>637.13508983710449</v>
      </c>
      <c r="G47" s="15">
        <v>45</v>
      </c>
      <c r="H47" s="15">
        <f t="shared" si="0"/>
        <v>5155.8418695209375</v>
      </c>
      <c r="I47" s="16">
        <v>30</v>
      </c>
      <c r="J47" s="15">
        <f t="shared" si="1"/>
        <v>515.58418695209377</v>
      </c>
      <c r="K47" s="16">
        <f t="shared" si="6"/>
        <v>121.55090288501074</v>
      </c>
    </row>
    <row r="48" spans="1:11">
      <c r="A48" s="15">
        <v>46</v>
      </c>
      <c r="B48" s="15">
        <f t="shared" si="11"/>
        <v>5728.7131883565971</v>
      </c>
      <c r="C48" s="16">
        <v>10</v>
      </c>
      <c r="D48" s="15">
        <f t="shared" si="12"/>
        <v>572.87131883565974</v>
      </c>
      <c r="E48" s="15">
        <f t="shared" si="13"/>
        <v>124.79737160845009</v>
      </c>
      <c r="F48" s="15">
        <f t="shared" si="14"/>
        <v>697.66869044410987</v>
      </c>
      <c r="G48" s="15">
        <v>46</v>
      </c>
      <c r="H48" s="15">
        <f t="shared" si="0"/>
        <v>5728.7131883565971</v>
      </c>
      <c r="I48" s="16">
        <v>30</v>
      </c>
      <c r="J48" s="15">
        <f t="shared" si="1"/>
        <v>572.87131883565974</v>
      </c>
      <c r="K48" s="16">
        <f t="shared" si="6"/>
        <v>124.79737160845009</v>
      </c>
    </row>
    <row r="49" spans="1:11">
      <c r="A49" s="15">
        <v>47</v>
      </c>
      <c r="B49" s="15">
        <f t="shared" si="11"/>
        <v>6365.236875951774</v>
      </c>
      <c r="C49" s="16">
        <v>10</v>
      </c>
      <c r="D49" s="15">
        <f t="shared" si="12"/>
        <v>636.52368759517742</v>
      </c>
      <c r="E49" s="15">
        <f t="shared" si="13"/>
        <v>128.06153343870662</v>
      </c>
      <c r="F49" s="15">
        <f t="shared" si="14"/>
        <v>764.58522103388407</v>
      </c>
      <c r="G49" s="15">
        <v>47</v>
      </c>
      <c r="H49" s="15">
        <f t="shared" si="0"/>
        <v>6365.236875951774</v>
      </c>
      <c r="I49" s="16">
        <v>30</v>
      </c>
      <c r="J49" s="15">
        <f t="shared" si="1"/>
        <v>636.52368759517742</v>
      </c>
      <c r="K49" s="16">
        <f t="shared" si="6"/>
        <v>128.06153343870662</v>
      </c>
    </row>
    <row r="50" spans="1:11">
      <c r="A50" s="15">
        <v>48</v>
      </c>
      <c r="B50" s="15">
        <f t="shared" si="11"/>
        <v>7072.4854177241932</v>
      </c>
      <c r="C50" s="16">
        <v>10</v>
      </c>
      <c r="D50" s="15">
        <f t="shared" si="12"/>
        <v>707.24854177241934</v>
      </c>
      <c r="E50" s="15">
        <f t="shared" si="13"/>
        <v>131.34310524343931</v>
      </c>
      <c r="F50" s="15">
        <f t="shared" si="14"/>
        <v>838.5916470158586</v>
      </c>
      <c r="G50" s="15">
        <v>48</v>
      </c>
      <c r="H50" s="15">
        <f t="shared" si="0"/>
        <v>7072.4854177241932</v>
      </c>
      <c r="I50" s="16">
        <v>30</v>
      </c>
      <c r="J50" s="15">
        <f t="shared" si="1"/>
        <v>707.24854177241923</v>
      </c>
      <c r="K50" s="16">
        <f t="shared" si="6"/>
        <v>131.34310524343931</v>
      </c>
    </row>
    <row r="51" spans="1:11">
      <c r="A51" s="15">
        <v>49</v>
      </c>
      <c r="B51" s="15">
        <f t="shared" si="11"/>
        <v>7858.3171308046585</v>
      </c>
      <c r="C51" s="16">
        <v>10</v>
      </c>
      <c r="D51" s="15">
        <f t="shared" si="12"/>
        <v>785.83171308046587</v>
      </c>
      <c r="E51" s="15">
        <f t="shared" si="13"/>
        <v>134.64181424216488</v>
      </c>
      <c r="F51" s="15">
        <f t="shared" si="14"/>
        <v>920.47352732263073</v>
      </c>
      <c r="G51" s="15">
        <v>49</v>
      </c>
      <c r="H51" s="15">
        <f t="shared" si="0"/>
        <v>7858.3171308046585</v>
      </c>
      <c r="I51" s="16">
        <v>30</v>
      </c>
      <c r="J51" s="15">
        <f t="shared" si="1"/>
        <v>785.83171308046587</v>
      </c>
      <c r="K51" s="16">
        <f t="shared" si="6"/>
        <v>134.64181424216488</v>
      </c>
    </row>
    <row r="52" spans="1:11">
      <c r="A52" s="15">
        <v>50</v>
      </c>
      <c r="B52" s="15">
        <f t="shared" si="11"/>
        <v>8731.4634786718434</v>
      </c>
      <c r="C52" s="16">
        <v>10</v>
      </c>
      <c r="D52" s="15">
        <f t="shared" si="12"/>
        <v>873.14634786718432</v>
      </c>
      <c r="E52" s="15">
        <f t="shared" si="13"/>
        <v>137.95739742362466</v>
      </c>
      <c r="F52" s="15">
        <f t="shared" si="14"/>
        <v>1011.103745290809</v>
      </c>
      <c r="G52" s="15">
        <v>50</v>
      </c>
      <c r="H52" s="15">
        <f t="shared" si="0"/>
        <v>8731.4634786718434</v>
      </c>
      <c r="I52" s="16">
        <v>30</v>
      </c>
      <c r="J52" s="15">
        <f t="shared" si="1"/>
        <v>873.14634786718432</v>
      </c>
      <c r="K52" s="16">
        <f t="shared" si="6"/>
        <v>137.95739742362466</v>
      </c>
    </row>
    <row r="53" spans="1:11">
      <c r="A53" s="15">
        <v>51</v>
      </c>
      <c r="B53" s="15">
        <f t="shared" si="11"/>
        <v>9701.6260874131585</v>
      </c>
      <c r="C53" s="16">
        <v>10</v>
      </c>
      <c r="D53" s="15">
        <f t="shared" si="12"/>
        <v>970.16260874131592</v>
      </c>
      <c r="E53" s="15">
        <f t="shared" si="13"/>
        <v>141.28960100697316</v>
      </c>
      <c r="F53" s="15">
        <f t="shared" si="14"/>
        <v>1111.4522097482891</v>
      </c>
      <c r="G53" s="15">
        <v>51</v>
      </c>
      <c r="H53" s="15">
        <f t="shared" si="0"/>
        <v>9701.6260874131585</v>
      </c>
      <c r="I53" s="16">
        <v>30</v>
      </c>
      <c r="J53" s="15">
        <f t="shared" si="1"/>
        <v>970.16260874131592</v>
      </c>
      <c r="K53" s="16">
        <f t="shared" si="6"/>
        <v>141.28960100697316</v>
      </c>
    </row>
    <row r="54" spans="1:11">
      <c r="A54" s="15">
        <v>52</v>
      </c>
      <c r="B54" s="15">
        <f t="shared" si="11"/>
        <v>10779.584541570175</v>
      </c>
      <c r="C54" s="16">
        <v>10</v>
      </c>
      <c r="D54" s="15">
        <f t="shared" si="12"/>
        <v>1077.9584541570175</v>
      </c>
      <c r="E54" s="15">
        <f t="shared" si="13"/>
        <v>144.63817994269789</v>
      </c>
      <c r="F54" s="15">
        <f t="shared" si="14"/>
        <v>1222.5966340997154</v>
      </c>
      <c r="G54" s="15">
        <v>52</v>
      </c>
      <c r="H54" s="15">
        <f t="shared" si="0"/>
        <v>10779.584541570175</v>
      </c>
      <c r="I54" s="16">
        <v>30</v>
      </c>
      <c r="J54" s="15">
        <f t="shared" si="1"/>
        <v>1077.9584541570175</v>
      </c>
      <c r="K54" s="16">
        <f t="shared" si="6"/>
        <v>144.63817994269789</v>
      </c>
    </row>
    <row r="55" spans="1:11">
      <c r="A55" s="15">
        <v>53</v>
      </c>
      <c r="B55" s="15">
        <f t="shared" si="11"/>
        <v>11977.316157300194</v>
      </c>
      <c r="C55" s="16">
        <v>10</v>
      </c>
      <c r="D55" s="15">
        <f t="shared" si="12"/>
        <v>1197.7316157300195</v>
      </c>
      <c r="E55" s="15">
        <f t="shared" si="13"/>
        <v>148.00289744962856</v>
      </c>
      <c r="F55" s="15">
        <f t="shared" si="14"/>
        <v>1345.734513179648</v>
      </c>
      <c r="G55" s="15">
        <v>53</v>
      </c>
      <c r="H55" s="15">
        <f t="shared" si="0"/>
        <v>11977.316157300194</v>
      </c>
      <c r="I55" s="16">
        <v>30</v>
      </c>
      <c r="J55" s="15">
        <f t="shared" si="1"/>
        <v>1197.7316157300195</v>
      </c>
      <c r="K55" s="16">
        <f t="shared" si="6"/>
        <v>148.00289744962856</v>
      </c>
    </row>
    <row r="56" spans="1:11">
      <c r="A56" s="15">
        <v>54</v>
      </c>
      <c r="B56" s="15">
        <f t="shared" si="11"/>
        <v>13308.129063666884</v>
      </c>
      <c r="C56" s="16">
        <v>10</v>
      </c>
      <c r="D56" s="15">
        <f t="shared" si="12"/>
        <v>1330.8129063666884</v>
      </c>
      <c r="E56" s="15">
        <f t="shared" si="13"/>
        <v>151.38352458479494</v>
      </c>
      <c r="F56" s="15">
        <f t="shared" si="14"/>
        <v>1482.1964309514833</v>
      </c>
      <c r="G56" s="15">
        <v>54</v>
      </c>
      <c r="H56" s="15">
        <f t="shared" si="0"/>
        <v>13308.129063666884</v>
      </c>
      <c r="I56" s="16">
        <v>30</v>
      </c>
      <c r="J56" s="15">
        <f t="shared" si="1"/>
        <v>1330.8129063666884</v>
      </c>
      <c r="K56" s="16">
        <f t="shared" si="6"/>
        <v>151.38352458479494</v>
      </c>
    </row>
    <row r="57" spans="1:11">
      <c r="A57" s="15">
        <v>55</v>
      </c>
      <c r="B57" s="15">
        <f t="shared" si="11"/>
        <v>14786.810070740983</v>
      </c>
      <c r="C57" s="16">
        <v>10</v>
      </c>
      <c r="D57" s="15">
        <f t="shared" si="12"/>
        <v>1478.6810070740983</v>
      </c>
      <c r="E57" s="15">
        <f t="shared" si="13"/>
        <v>154.77983984323259</v>
      </c>
      <c r="F57" s="15">
        <f t="shared" si="14"/>
        <v>1633.4608469173309</v>
      </c>
      <c r="G57" s="15">
        <v>55</v>
      </c>
      <c r="H57" s="15">
        <f t="shared" si="0"/>
        <v>14786.810070740983</v>
      </c>
      <c r="I57" s="16">
        <v>30</v>
      </c>
      <c r="J57" s="15">
        <f t="shared" si="1"/>
        <v>1478.6810070740983</v>
      </c>
      <c r="K57" s="16">
        <f t="shared" si="6"/>
        <v>154.77983984323259</v>
      </c>
    </row>
    <row r="58" spans="1:11">
      <c r="A58" s="15">
        <v>56</v>
      </c>
      <c r="B58" s="15">
        <f t="shared" si="11"/>
        <v>16429.788967489982</v>
      </c>
      <c r="C58" s="16">
        <v>10</v>
      </c>
      <c r="D58" s="15">
        <f t="shared" si="12"/>
        <v>1642.9788967489981</v>
      </c>
      <c r="E58" s="15">
        <f t="shared" si="13"/>
        <v>158.19162878514669</v>
      </c>
      <c r="F58" s="15">
        <f t="shared" si="14"/>
        <v>1801.1705255341449</v>
      </c>
      <c r="G58" s="15">
        <v>56</v>
      </c>
      <c r="H58" s="15">
        <f t="shared" si="0"/>
        <v>16429.788967489982</v>
      </c>
      <c r="I58" s="16">
        <v>30</v>
      </c>
      <c r="J58" s="15">
        <f t="shared" si="1"/>
        <v>1642.9788967489981</v>
      </c>
      <c r="K58" s="16">
        <f t="shared" si="6"/>
        <v>158.19162878514669</v>
      </c>
    </row>
    <row r="59" spans="1:11">
      <c r="A59" s="15">
        <v>57</v>
      </c>
      <c r="B59" s="15">
        <f t="shared" si="11"/>
        <v>18255.321074988868</v>
      </c>
      <c r="C59" s="16">
        <v>10</v>
      </c>
      <c r="D59" s="15">
        <f t="shared" si="12"/>
        <v>1825.5321074988869</v>
      </c>
      <c r="E59" s="15">
        <f t="shared" si="13"/>
        <v>161.61868368810491</v>
      </c>
      <c r="F59" s="15">
        <f t="shared" si="14"/>
        <v>1987.1507911869919</v>
      </c>
      <c r="G59" s="15">
        <v>57</v>
      </c>
      <c r="H59" s="15">
        <f t="shared" si="0"/>
        <v>18255.321074988868</v>
      </c>
      <c r="I59" s="16">
        <v>30</v>
      </c>
      <c r="J59" s="15">
        <f t="shared" si="1"/>
        <v>1825.5321074988869</v>
      </c>
      <c r="K59" s="16">
        <f t="shared" si="6"/>
        <v>161.61868368810491</v>
      </c>
    </row>
    <row r="60" spans="1:11">
      <c r="A60" s="15">
        <v>58</v>
      </c>
      <c r="B60" s="15">
        <f t="shared" si="11"/>
        <v>20283.690083320966</v>
      </c>
      <c r="C60" s="16">
        <v>10</v>
      </c>
      <c r="D60" s="15">
        <f t="shared" si="12"/>
        <v>2028.3690083320964</v>
      </c>
      <c r="E60" s="15">
        <f t="shared" si="13"/>
        <v>165.0608032221698</v>
      </c>
      <c r="F60" s="15">
        <f t="shared" si="14"/>
        <v>2193.4298115542661</v>
      </c>
      <c r="G60" s="15">
        <v>58</v>
      </c>
      <c r="H60" s="15">
        <f t="shared" si="0"/>
        <v>20283.690083320966</v>
      </c>
      <c r="I60" s="16">
        <v>30</v>
      </c>
      <c r="J60" s="15">
        <f t="shared" si="1"/>
        <v>2028.3690083320962</v>
      </c>
      <c r="K60" s="16">
        <f t="shared" si="6"/>
        <v>165.0608032221698</v>
      </c>
    </row>
    <row r="61" spans="1:11">
      <c r="A61" s="15">
        <v>59</v>
      </c>
      <c r="B61" s="15">
        <f t="shared" si="11"/>
        <v>22537.433425912186</v>
      </c>
      <c r="C61" s="16">
        <v>10</v>
      </c>
      <c r="D61" s="15">
        <f t="shared" si="12"/>
        <v>2253.7433425912186</v>
      </c>
      <c r="E61" s="15">
        <f t="shared" si="13"/>
        <v>168.51779214608615</v>
      </c>
      <c r="F61" s="15">
        <f t="shared" si="14"/>
        <v>2422.2611347373049</v>
      </c>
      <c r="G61" s="15">
        <v>59</v>
      </c>
      <c r="H61" s="15">
        <f t="shared" si="0"/>
        <v>22537.433425912186</v>
      </c>
      <c r="I61" s="16">
        <v>30</v>
      </c>
      <c r="J61" s="15">
        <f t="shared" si="1"/>
        <v>2253.7433425912186</v>
      </c>
      <c r="K61" s="16">
        <f t="shared" si="6"/>
        <v>168.51779214608615</v>
      </c>
    </row>
    <row r="62" spans="1:11">
      <c r="A62" s="15">
        <v>60</v>
      </c>
      <c r="B62" s="15">
        <f t="shared" si="11"/>
        <v>25041.592695457985</v>
      </c>
      <c r="C62" s="16">
        <v>10</v>
      </c>
      <c r="D62" s="15">
        <f t="shared" si="12"/>
        <v>2504.1592695457985</v>
      </c>
      <c r="E62" s="15">
        <f t="shared" si="13"/>
        <v>171.98946102282443</v>
      </c>
      <c r="F62" s="15">
        <f t="shared" si="14"/>
        <v>2676.1487305686228</v>
      </c>
      <c r="G62" s="15">
        <v>60</v>
      </c>
      <c r="H62" s="15">
        <f t="shared" si="0"/>
        <v>25041.592695457985</v>
      </c>
      <c r="I62" s="16">
        <v>30</v>
      </c>
      <c r="J62" s="15">
        <f t="shared" si="1"/>
        <v>2504.1592695457985</v>
      </c>
      <c r="K62" s="16">
        <f t="shared" si="6"/>
        <v>171.98946102282443</v>
      </c>
    </row>
    <row r="63" spans="1:11">
      <c r="A63" s="15">
        <v>61</v>
      </c>
      <c r="B63" s="15">
        <f t="shared" si="11"/>
        <v>27823.991883842205</v>
      </c>
      <c r="C63" s="16">
        <v>10</v>
      </c>
      <c r="D63" s="15">
        <f t="shared" si="12"/>
        <v>2782.3991883842205</v>
      </c>
      <c r="E63" s="15">
        <f t="shared" si="13"/>
        <v>175.47562595294571</v>
      </c>
      <c r="F63" s="15">
        <f t="shared" si="14"/>
        <v>2957.8748143371663</v>
      </c>
      <c r="G63" s="15">
        <v>61</v>
      </c>
      <c r="H63" s="15">
        <f t="shared" si="0"/>
        <v>27823.991883842205</v>
      </c>
      <c r="I63" s="16">
        <v>30</v>
      </c>
      <c r="J63" s="15">
        <f t="shared" si="1"/>
        <v>2782.3991883842205</v>
      </c>
      <c r="K63" s="16">
        <f t="shared" si="6"/>
        <v>175.47562595294571</v>
      </c>
    </row>
    <row r="64" spans="1:11">
      <c r="A64" s="15">
        <v>62</v>
      </c>
      <c r="B64" s="15">
        <f t="shared" si="11"/>
        <v>30915.546537602451</v>
      </c>
      <c r="C64" s="16">
        <v>10</v>
      </c>
      <c r="D64" s="15">
        <f t="shared" si="12"/>
        <v>3091.5546537602449</v>
      </c>
      <c r="E64" s="15">
        <f t="shared" si="13"/>
        <v>178.97610832439443</v>
      </c>
      <c r="F64" s="15">
        <f t="shared" si="14"/>
        <v>3270.5307620846393</v>
      </c>
      <c r="G64" s="15">
        <v>62</v>
      </c>
      <c r="H64" s="15">
        <f t="shared" si="0"/>
        <v>30915.546537602451</v>
      </c>
      <c r="I64" s="16">
        <v>30</v>
      </c>
      <c r="J64" s="15">
        <f t="shared" si="1"/>
        <v>3091.5546537602449</v>
      </c>
      <c r="K64" s="16">
        <f t="shared" si="6"/>
        <v>178.97610832439443</v>
      </c>
    </row>
    <row r="65" spans="1:11">
      <c r="A65" s="15">
        <v>63</v>
      </c>
      <c r="B65" s="15">
        <f t="shared" si="11"/>
        <v>34350.607264002727</v>
      </c>
      <c r="C65" s="16">
        <v>10</v>
      </c>
      <c r="D65" s="15">
        <f t="shared" si="12"/>
        <v>3435.0607264002724</v>
      </c>
      <c r="E65" s="15">
        <f t="shared" si="13"/>
        <v>182.49073457745925</v>
      </c>
      <c r="F65" s="15">
        <f t="shared" si="14"/>
        <v>3617.5514609777315</v>
      </c>
      <c r="G65" s="15">
        <v>63</v>
      </c>
      <c r="H65" s="15">
        <f t="shared" si="0"/>
        <v>34350.607264002727</v>
      </c>
      <c r="I65" s="16">
        <v>30</v>
      </c>
      <c r="J65" s="15">
        <f t="shared" si="1"/>
        <v>3435.0607264002724</v>
      </c>
      <c r="K65" s="16">
        <f t="shared" si="6"/>
        <v>182.49073457745925</v>
      </c>
    </row>
    <row r="66" spans="1:11">
      <c r="A66" s="15">
        <v>64</v>
      </c>
      <c r="B66" s="15">
        <f t="shared" si="11"/>
        <v>38167.341404447478</v>
      </c>
      <c r="C66" s="16">
        <v>10</v>
      </c>
      <c r="D66" s="15">
        <f t="shared" si="12"/>
        <v>3816.7341404447475</v>
      </c>
      <c r="E66" s="15">
        <f t="shared" si="13"/>
        <v>186.01933598375612</v>
      </c>
      <c r="F66" s="15">
        <f t="shared" si="14"/>
        <v>4002.7534764285037</v>
      </c>
      <c r="G66" s="15">
        <v>64</v>
      </c>
      <c r="H66" s="15">
        <f t="shared" si="0"/>
        <v>38167.341404447478</v>
      </c>
      <c r="I66" s="16">
        <v>30</v>
      </c>
      <c r="J66" s="15">
        <f t="shared" si="1"/>
        <v>3816.7341404447475</v>
      </c>
      <c r="K66" s="16">
        <f t="shared" si="6"/>
        <v>186.01933598375612</v>
      </c>
    </row>
    <row r="67" spans="1:11">
      <c r="A67" s="15">
        <v>65</v>
      </c>
      <c r="B67" s="15">
        <f t="shared" si="11"/>
        <v>42408.157116052753</v>
      </c>
      <c r="C67" s="16">
        <v>10</v>
      </c>
      <c r="D67" s="15">
        <f t="shared" si="12"/>
        <v>4240.8157116052753</v>
      </c>
      <c r="E67" s="15">
        <f t="shared" si="13"/>
        <v>189.56174843818891</v>
      </c>
      <c r="F67" s="15">
        <f t="shared" si="14"/>
        <v>4430.3774600434645</v>
      </c>
      <c r="G67" s="15">
        <v>65</v>
      </c>
      <c r="H67" s="15">
        <f t="shared" si="0"/>
        <v>42408.157116052753</v>
      </c>
      <c r="I67" s="16">
        <v>30</v>
      </c>
      <c r="J67" s="15">
        <f t="shared" si="1"/>
        <v>4240.8157116052753</v>
      </c>
      <c r="K67" s="16">
        <f t="shared" si="6"/>
        <v>189.56174843818891</v>
      </c>
    </row>
    <row r="68" spans="1:11">
      <c r="A68" s="15">
        <v>66</v>
      </c>
      <c r="B68" s="15">
        <f t="shared" si="11"/>
        <v>47120.174573391952</v>
      </c>
      <c r="C68" s="16">
        <v>10</v>
      </c>
      <c r="D68" s="15">
        <f t="shared" si="12"/>
        <v>4712.0174573391951</v>
      </c>
      <c r="E68" s="15">
        <f t="shared" si="13"/>
        <v>193.11781226293868</v>
      </c>
      <c r="F68" s="15">
        <f t="shared" si="14"/>
        <v>4905.135269602134</v>
      </c>
      <c r="G68" s="15">
        <v>66</v>
      </c>
      <c r="H68" s="15">
        <f t="shared" ref="H68:H102" si="15">B68</f>
        <v>47120.174573391952</v>
      </c>
      <c r="I68" s="16">
        <v>30</v>
      </c>
      <c r="J68" s="15">
        <f t="shared" ref="J68:J102" si="16">F68-(K68)</f>
        <v>4712.0174573391951</v>
      </c>
      <c r="K68" s="16">
        <f t="shared" si="6"/>
        <v>193.11781226293868</v>
      </c>
    </row>
    <row r="69" spans="1:11">
      <c r="A69" s="15">
        <v>67</v>
      </c>
      <c r="B69" s="15">
        <f t="shared" si="11"/>
        <v>52355.749525991057</v>
      </c>
      <c r="C69" s="16">
        <v>10</v>
      </c>
      <c r="D69" s="15">
        <f t="shared" si="12"/>
        <v>5235.5749525991059</v>
      </c>
      <c r="E69" s="15">
        <f t="shared" si="13"/>
        <v>196.68737202261232</v>
      </c>
      <c r="F69" s="15">
        <f t="shared" si="14"/>
        <v>5432.2623246217181</v>
      </c>
      <c r="G69" s="15">
        <v>67</v>
      </c>
      <c r="H69" s="15">
        <f t="shared" si="15"/>
        <v>52355.749525991057</v>
      </c>
      <c r="I69" s="16">
        <v>30</v>
      </c>
      <c r="J69" s="15">
        <f t="shared" si="16"/>
        <v>5235.5749525991059</v>
      </c>
      <c r="K69" s="16">
        <f t="shared" ref="K69:K102" si="17">5+G69^1.25</f>
        <v>196.68737202261232</v>
      </c>
    </row>
    <row r="70" spans="1:11">
      <c r="A70" s="15">
        <v>68</v>
      </c>
      <c r="B70" s="15">
        <f t="shared" si="11"/>
        <v>58173.055028878953</v>
      </c>
      <c r="C70" s="16">
        <v>10</v>
      </c>
      <c r="D70" s="15">
        <f t="shared" si="12"/>
        <v>5817.3055028878953</v>
      </c>
      <c r="E70" s="15">
        <f t="shared" si="13"/>
        <v>200.27027634976128</v>
      </c>
      <c r="F70" s="15">
        <f t="shared" si="14"/>
        <v>6017.5757792376562</v>
      </c>
      <c r="G70" s="15">
        <v>68</v>
      </c>
      <c r="H70" s="15">
        <f t="shared" si="15"/>
        <v>58173.055028878953</v>
      </c>
      <c r="I70" s="16">
        <v>30</v>
      </c>
      <c r="J70" s="15">
        <f t="shared" si="16"/>
        <v>5817.3055028878953</v>
      </c>
      <c r="K70" s="16">
        <f t="shared" si="17"/>
        <v>200.27027634976128</v>
      </c>
    </row>
    <row r="71" spans="1:11">
      <c r="A71" s="15">
        <v>69</v>
      </c>
      <c r="B71" s="15">
        <f t="shared" si="11"/>
        <v>64636.727809865508</v>
      </c>
      <c r="C71" s="16">
        <v>10</v>
      </c>
      <c r="D71" s="15">
        <f t="shared" si="12"/>
        <v>6463.6727809865506</v>
      </c>
      <c r="E71" s="15">
        <f t="shared" si="13"/>
        <v>203.86637778003853</v>
      </c>
      <c r="F71" s="15">
        <f t="shared" si="14"/>
        <v>6667.539158766589</v>
      </c>
      <c r="G71" s="15">
        <v>69</v>
      </c>
      <c r="H71" s="15">
        <f t="shared" si="15"/>
        <v>64636.727809865508</v>
      </c>
      <c r="I71" s="16">
        <v>30</v>
      </c>
      <c r="J71" s="15">
        <f t="shared" si="16"/>
        <v>6463.6727809865506</v>
      </c>
      <c r="K71" s="16">
        <f t="shared" si="17"/>
        <v>203.86637778003853</v>
      </c>
    </row>
    <row r="72" spans="1:11">
      <c r="A72" s="15">
        <v>70</v>
      </c>
      <c r="B72" s="15">
        <f t="shared" si="11"/>
        <v>71818.586455406126</v>
      </c>
      <c r="C72" s="16">
        <v>10</v>
      </c>
      <c r="D72" s="15">
        <f t="shared" si="12"/>
        <v>7181.8586455406121</v>
      </c>
      <c r="E72" s="15">
        <f t="shared" si="13"/>
        <v>207.47553259633551</v>
      </c>
      <c r="F72" s="15">
        <f t="shared" si="14"/>
        <v>7389.3341781369472</v>
      </c>
      <c r="G72" s="15">
        <v>70</v>
      </c>
      <c r="H72" s="15">
        <f t="shared" si="15"/>
        <v>71818.586455406126</v>
      </c>
      <c r="I72" s="16">
        <v>30</v>
      </c>
      <c r="J72" s="15">
        <f t="shared" si="16"/>
        <v>7181.8586455406121</v>
      </c>
      <c r="K72" s="16">
        <f t="shared" si="17"/>
        <v>207.47553259633551</v>
      </c>
    </row>
    <row r="73" spans="1:11">
      <c r="A73" s="15">
        <v>71</v>
      </c>
      <c r="B73" s="15">
        <f t="shared" si="11"/>
        <v>79798.429394895691</v>
      </c>
      <c r="C73" s="16">
        <v>10</v>
      </c>
      <c r="D73" s="15">
        <f t="shared" si="12"/>
        <v>7979.8429394895693</v>
      </c>
      <c r="E73" s="15">
        <f t="shared" si="13"/>
        <v>211.09760068128404</v>
      </c>
      <c r="F73" s="15">
        <f t="shared" si="14"/>
        <v>8190.9405401708536</v>
      </c>
      <c r="G73" s="15">
        <v>71</v>
      </c>
      <c r="H73" s="15">
        <f t="shared" si="15"/>
        <v>79798.429394895691</v>
      </c>
      <c r="I73" s="16">
        <v>30</v>
      </c>
      <c r="J73" s="15">
        <f t="shared" si="16"/>
        <v>7979.8429394895693</v>
      </c>
      <c r="K73" s="16">
        <f t="shared" si="17"/>
        <v>211.09760068128404</v>
      </c>
    </row>
    <row r="74" spans="1:11">
      <c r="A74" s="15">
        <v>72</v>
      </c>
      <c r="B74" s="15">
        <f t="shared" si="11"/>
        <v>88664.921549884093</v>
      </c>
      <c r="C74" s="16">
        <v>10</v>
      </c>
      <c r="D74" s="15">
        <f t="shared" si="12"/>
        <v>8866.4921549884093</v>
      </c>
      <c r="E74" s="15">
        <f t="shared" si="13"/>
        <v>214.73244537756378</v>
      </c>
      <c r="F74" s="15">
        <f t="shared" si="14"/>
        <v>9081.2246003659729</v>
      </c>
      <c r="G74" s="15">
        <v>72</v>
      </c>
      <c r="H74" s="15">
        <f t="shared" si="15"/>
        <v>88664.921549884093</v>
      </c>
      <c r="I74" s="16">
        <v>30</v>
      </c>
      <c r="J74" s="15">
        <f t="shared" si="16"/>
        <v>8866.4921549884093</v>
      </c>
      <c r="K74" s="16">
        <f t="shared" si="17"/>
        <v>214.73244537756378</v>
      </c>
    </row>
    <row r="75" spans="1:11">
      <c r="A75" s="15">
        <v>73</v>
      </c>
      <c r="B75" s="15">
        <f t="shared" si="11"/>
        <v>98516.579499871223</v>
      </c>
      <c r="C75" s="16">
        <v>10</v>
      </c>
      <c r="D75" s="15">
        <f t="shared" si="12"/>
        <v>9851.6579499871223</v>
      </c>
      <c r="E75" s="15">
        <f t="shared" si="13"/>
        <v>218.37993335549888</v>
      </c>
      <c r="F75" s="15">
        <f t="shared" si="14"/>
        <v>10070.03788334262</v>
      </c>
      <c r="G75" s="15">
        <v>73</v>
      </c>
      <c r="H75" s="15">
        <f t="shared" si="15"/>
        <v>98516.579499871223</v>
      </c>
      <c r="I75" s="16">
        <v>30</v>
      </c>
      <c r="J75" s="15">
        <f t="shared" si="16"/>
        <v>9851.6579499871223</v>
      </c>
      <c r="K75" s="16">
        <f t="shared" si="17"/>
        <v>218.37993335549888</v>
      </c>
    </row>
    <row r="76" spans="1:11">
      <c r="A76" s="15">
        <v>74</v>
      </c>
      <c r="B76" s="15">
        <f t="shared" si="11"/>
        <v>109462.86611096803</v>
      </c>
      <c r="C76" s="16">
        <v>10</v>
      </c>
      <c r="D76" s="15">
        <f t="shared" si="12"/>
        <v>10946.286611096803</v>
      </c>
      <c r="E76" s="15">
        <f t="shared" si="13"/>
        <v>222.03993448747042</v>
      </c>
      <c r="F76" s="15">
        <f t="shared" si="14"/>
        <v>11168.326545584274</v>
      </c>
      <c r="G76" s="15">
        <v>74</v>
      </c>
      <c r="H76" s="15">
        <f t="shared" si="15"/>
        <v>109462.86611096803</v>
      </c>
      <c r="I76" s="16">
        <v>30</v>
      </c>
      <c r="J76" s="15">
        <f t="shared" si="16"/>
        <v>10946.286611096803</v>
      </c>
      <c r="K76" s="16">
        <f t="shared" si="17"/>
        <v>222.03993448747042</v>
      </c>
    </row>
    <row r="77" spans="1:11">
      <c r="A77" s="15">
        <v>75</v>
      </c>
      <c r="B77" s="15">
        <f t="shared" si="11"/>
        <v>121625.40678996447</v>
      </c>
      <c r="C77" s="16">
        <v>10</v>
      </c>
      <c r="D77" s="15">
        <f t="shared" si="12"/>
        <v>12162.540678996447</v>
      </c>
      <c r="E77" s="15">
        <f t="shared" si="13"/>
        <v>225.7123217287033</v>
      </c>
      <c r="F77" s="15">
        <f t="shared" si="14"/>
        <v>12388.25300072515</v>
      </c>
      <c r="G77" s="15">
        <v>75</v>
      </c>
      <c r="H77" s="15">
        <f t="shared" si="15"/>
        <v>121625.40678996447</v>
      </c>
      <c r="I77" s="16">
        <v>30</v>
      </c>
      <c r="J77" s="15">
        <f t="shared" si="16"/>
        <v>12162.540678996447</v>
      </c>
      <c r="K77" s="16">
        <f t="shared" si="17"/>
        <v>225.7123217287033</v>
      </c>
    </row>
    <row r="78" spans="1:11">
      <c r="A78" s="15">
        <v>76</v>
      </c>
      <c r="B78" s="15">
        <f t="shared" si="11"/>
        <v>135139.34087773832</v>
      </c>
      <c r="C78" s="16">
        <v>10</v>
      </c>
      <c r="D78" s="15">
        <f t="shared" si="12"/>
        <v>13513.93408777383</v>
      </c>
      <c r="E78" s="15">
        <f t="shared" si="13"/>
        <v>229.39697100402628</v>
      </c>
      <c r="F78" s="15">
        <f t="shared" si="14"/>
        <v>13743.331058777856</v>
      </c>
      <c r="G78" s="15">
        <v>76</v>
      </c>
      <c r="H78" s="15">
        <f t="shared" si="15"/>
        <v>135139.34087773832</v>
      </c>
      <c r="I78" s="16">
        <v>30</v>
      </c>
      <c r="J78" s="15">
        <f t="shared" si="16"/>
        <v>13513.93408777383</v>
      </c>
      <c r="K78" s="16">
        <f t="shared" si="17"/>
        <v>229.39697100402628</v>
      </c>
    </row>
    <row r="79" spans="1:11">
      <c r="A79" s="15">
        <v>77</v>
      </c>
      <c r="B79" s="15">
        <f t="shared" si="11"/>
        <v>150154.82319748701</v>
      </c>
      <c r="C79" s="16">
        <v>10</v>
      </c>
      <c r="D79" s="15">
        <f t="shared" si="12"/>
        <v>15015.482319748702</v>
      </c>
      <c r="E79" s="15">
        <f t="shared" si="13"/>
        <v>233.09376110022811</v>
      </c>
      <c r="F79" s="15">
        <f t="shared" si="14"/>
        <v>15248.57608084893</v>
      </c>
      <c r="G79" s="15">
        <v>77</v>
      </c>
      <c r="H79" s="15">
        <f t="shared" si="15"/>
        <v>150154.82319748701</v>
      </c>
      <c r="I79" s="16">
        <v>30</v>
      </c>
      <c r="J79" s="15">
        <f t="shared" si="16"/>
        <v>15015.482319748702</v>
      </c>
      <c r="K79" s="16">
        <f t="shared" si="17"/>
        <v>233.09376110022811</v>
      </c>
    </row>
    <row r="80" spans="1:11">
      <c r="A80" s="15">
        <v>78</v>
      </c>
      <c r="B80" s="15">
        <f t="shared" si="11"/>
        <v>166838.69244165224</v>
      </c>
      <c r="C80" s="16">
        <v>10</v>
      </c>
      <c r="D80" s="15">
        <f t="shared" si="12"/>
        <v>16683.869244165224</v>
      </c>
      <c r="E80" s="15">
        <f t="shared" si="13"/>
        <v>236.80257356366559</v>
      </c>
      <c r="F80" s="15">
        <f t="shared" si="14"/>
        <v>16920.671817728889</v>
      </c>
      <c r="G80" s="15">
        <v>78</v>
      </c>
      <c r="H80" s="15">
        <f t="shared" si="15"/>
        <v>166838.69244165224</v>
      </c>
      <c r="I80" s="16">
        <v>30</v>
      </c>
      <c r="J80" s="15">
        <f t="shared" si="16"/>
        <v>16683.869244165224</v>
      </c>
      <c r="K80" s="16">
        <f t="shared" si="17"/>
        <v>236.80257356366559</v>
      </c>
    </row>
    <row r="81" spans="1:11">
      <c r="A81" s="15">
        <v>79</v>
      </c>
      <c r="B81" s="15">
        <f t="shared" ref="B81:B102" si="18">D81*C81</f>
        <v>185376.32493516913</v>
      </c>
      <c r="C81" s="16">
        <v>10</v>
      </c>
      <c r="D81" s="15">
        <f t="shared" ref="D81:D102" si="19">B80/(C80-1)</f>
        <v>18537.632493516914</v>
      </c>
      <c r="E81" s="15">
        <f t="shared" ref="E81:E102" si="20">5+A81^1.25</f>
        <v>240.52329260280524</v>
      </c>
      <c r="F81" s="15">
        <f t="shared" ref="F81:F102" si="21">D81+E81</f>
        <v>18778.155786119718</v>
      </c>
      <c r="G81" s="15">
        <v>79</v>
      </c>
      <c r="H81" s="15">
        <f t="shared" si="15"/>
        <v>185376.32493516913</v>
      </c>
      <c r="I81" s="16">
        <v>30</v>
      </c>
      <c r="J81" s="15">
        <f t="shared" si="16"/>
        <v>18537.632493516914</v>
      </c>
      <c r="K81" s="16">
        <f t="shared" si="17"/>
        <v>240.52329260280524</v>
      </c>
    </row>
    <row r="82" spans="1:11">
      <c r="A82" s="15">
        <v>80</v>
      </c>
      <c r="B82" s="15">
        <f t="shared" si="18"/>
        <v>205973.69437241013</v>
      </c>
      <c r="C82" s="16">
        <v>10</v>
      </c>
      <c r="D82" s="15">
        <f t="shared" si="19"/>
        <v>20597.369437241014</v>
      </c>
      <c r="E82" s="15">
        <f t="shared" si="20"/>
        <v>244.25580499539515</v>
      </c>
      <c r="F82" s="15">
        <f t="shared" si="21"/>
        <v>20841.625242236409</v>
      </c>
      <c r="G82" s="15">
        <v>80</v>
      </c>
      <c r="H82" s="15">
        <f t="shared" si="15"/>
        <v>205973.69437241013</v>
      </c>
      <c r="I82" s="16">
        <v>30</v>
      </c>
      <c r="J82" s="15">
        <f t="shared" si="16"/>
        <v>20597.369437241014</v>
      </c>
      <c r="K82" s="16">
        <f t="shared" si="17"/>
        <v>244.25580499539515</v>
      </c>
    </row>
    <row r="83" spans="1:11">
      <c r="A83" s="15">
        <v>81</v>
      </c>
      <c r="B83" s="15">
        <f t="shared" si="18"/>
        <v>228859.66041378904</v>
      </c>
      <c r="C83" s="16">
        <v>10</v>
      </c>
      <c r="D83" s="15">
        <f t="shared" si="19"/>
        <v>22885.966041378902</v>
      </c>
      <c r="E83" s="15">
        <f t="shared" si="20"/>
        <v>248.00000000000017</v>
      </c>
      <c r="F83" s="15">
        <f t="shared" si="21"/>
        <v>23133.966041378902</v>
      </c>
      <c r="G83" s="15">
        <v>81</v>
      </c>
      <c r="H83" s="15">
        <f t="shared" si="15"/>
        <v>228859.66041378904</v>
      </c>
      <c r="I83" s="16">
        <v>30</v>
      </c>
      <c r="J83" s="15">
        <f t="shared" si="16"/>
        <v>22885.966041378902</v>
      </c>
      <c r="K83" s="16">
        <f t="shared" si="17"/>
        <v>248.00000000000017</v>
      </c>
    </row>
    <row r="84" spans="1:11">
      <c r="A84" s="15">
        <v>82</v>
      </c>
      <c r="B84" s="15">
        <f t="shared" si="18"/>
        <v>254288.51157087673</v>
      </c>
      <c r="C84" s="16">
        <v>10</v>
      </c>
      <c r="D84" s="15">
        <f t="shared" si="19"/>
        <v>25428.851157087673</v>
      </c>
      <c r="E84" s="15">
        <f t="shared" si="20"/>
        <v>251.75576927163425</v>
      </c>
      <c r="F84" s="15">
        <f t="shared" si="21"/>
        <v>25680.606926359305</v>
      </c>
      <c r="G84" s="15">
        <v>82</v>
      </c>
      <c r="H84" s="15">
        <f t="shared" si="15"/>
        <v>254288.51157087673</v>
      </c>
      <c r="I84" s="16">
        <v>30</v>
      </c>
      <c r="J84" s="15">
        <f t="shared" si="16"/>
        <v>25428.851157087673</v>
      </c>
      <c r="K84" s="16">
        <f t="shared" si="17"/>
        <v>251.75576927163425</v>
      </c>
    </row>
    <row r="85" spans="1:11">
      <c r="A85" s="15">
        <v>83</v>
      </c>
      <c r="B85" s="15">
        <f t="shared" si="18"/>
        <v>282542.79063430743</v>
      </c>
      <c r="C85" s="16">
        <v>10</v>
      </c>
      <c r="D85" s="15">
        <f t="shared" si="19"/>
        <v>28254.279063430746</v>
      </c>
      <c r="E85" s="15">
        <f t="shared" si="20"/>
        <v>255.52300678126366</v>
      </c>
      <c r="F85" s="15">
        <f t="shared" si="21"/>
        <v>28509.802070212008</v>
      </c>
      <c r="G85" s="15">
        <v>83</v>
      </c>
      <c r="H85" s="15">
        <f t="shared" si="15"/>
        <v>282542.79063430743</v>
      </c>
      <c r="I85" s="16">
        <v>30</v>
      </c>
      <c r="J85" s="15">
        <f t="shared" si="16"/>
        <v>28254.279063430746</v>
      </c>
      <c r="K85" s="16">
        <f t="shared" si="17"/>
        <v>255.52300678126366</v>
      </c>
    </row>
    <row r="86" spans="1:11">
      <c r="A86" s="15">
        <v>84</v>
      </c>
      <c r="B86" s="15">
        <f t="shared" si="18"/>
        <v>313936.43403811939</v>
      </c>
      <c r="C86" s="16">
        <v>10</v>
      </c>
      <c r="D86" s="15">
        <f t="shared" si="19"/>
        <v>31393.643403811937</v>
      </c>
      <c r="E86" s="15">
        <f t="shared" si="20"/>
        <v>259.30160873894761</v>
      </c>
      <c r="F86" s="15">
        <f t="shared" si="21"/>
        <v>31652.945012550885</v>
      </c>
      <c r="G86" s="15">
        <v>84</v>
      </c>
      <c r="H86" s="15">
        <f t="shared" si="15"/>
        <v>313936.43403811939</v>
      </c>
      <c r="I86" s="16">
        <v>30</v>
      </c>
      <c r="J86" s="15">
        <f t="shared" si="16"/>
        <v>31393.643403811937</v>
      </c>
      <c r="K86" s="16">
        <f t="shared" si="17"/>
        <v>259.30160873894761</v>
      </c>
    </row>
    <row r="87" spans="1:11">
      <c r="A87" s="15">
        <v>85</v>
      </c>
      <c r="B87" s="15">
        <f t="shared" si="18"/>
        <v>348818.26004235487</v>
      </c>
      <c r="C87" s="16">
        <v>10</v>
      </c>
      <c r="D87" s="15">
        <f t="shared" si="19"/>
        <v>34881.826004235489</v>
      </c>
      <c r="E87" s="15">
        <f t="shared" si="20"/>
        <v>263.0914735204189</v>
      </c>
      <c r="F87" s="15">
        <f t="shared" si="21"/>
        <v>35144.917477755909</v>
      </c>
      <c r="G87" s="15">
        <v>85</v>
      </c>
      <c r="H87" s="15">
        <f t="shared" si="15"/>
        <v>348818.26004235487</v>
      </c>
      <c r="I87" s="16">
        <v>30</v>
      </c>
      <c r="J87" s="15">
        <f t="shared" si="16"/>
        <v>34881.826004235489</v>
      </c>
      <c r="K87" s="16">
        <f t="shared" si="17"/>
        <v>263.0914735204189</v>
      </c>
    </row>
    <row r="88" spans="1:11">
      <c r="A88" s="15">
        <v>86</v>
      </c>
      <c r="B88" s="15">
        <f t="shared" si="18"/>
        <v>387575.84449150541</v>
      </c>
      <c r="C88" s="16">
        <v>10</v>
      </c>
      <c r="D88" s="15">
        <f t="shared" si="19"/>
        <v>38757.584449150541</v>
      </c>
      <c r="E88" s="15">
        <f t="shared" si="20"/>
        <v>266.89250159690755</v>
      </c>
      <c r="F88" s="15">
        <f t="shared" si="21"/>
        <v>39024.476950747448</v>
      </c>
      <c r="G88" s="15">
        <v>86</v>
      </c>
      <c r="H88" s="15">
        <f t="shared" si="15"/>
        <v>387575.84449150541</v>
      </c>
      <c r="I88" s="16">
        <v>30</v>
      </c>
      <c r="J88" s="15">
        <f t="shared" si="16"/>
        <v>38757.584449150541</v>
      </c>
      <c r="K88" s="16">
        <f t="shared" si="17"/>
        <v>266.89250159690755</v>
      </c>
    </row>
    <row r="89" spans="1:11">
      <c r="A89" s="15">
        <v>87</v>
      </c>
      <c r="B89" s="15">
        <f t="shared" si="18"/>
        <v>430639.8272127838</v>
      </c>
      <c r="C89" s="16">
        <v>10</v>
      </c>
      <c r="D89" s="15">
        <f t="shared" si="19"/>
        <v>43063.982721278378</v>
      </c>
      <c r="E89" s="15">
        <f t="shared" si="20"/>
        <v>270.70459546802942</v>
      </c>
      <c r="F89" s="15">
        <f t="shared" si="21"/>
        <v>43334.687316746407</v>
      </c>
      <c r="G89" s="15">
        <v>87</v>
      </c>
      <c r="H89" s="15">
        <f t="shared" si="15"/>
        <v>430639.8272127838</v>
      </c>
      <c r="I89" s="16">
        <v>30</v>
      </c>
      <c r="J89" s="15">
        <f t="shared" si="16"/>
        <v>43063.982721278378</v>
      </c>
      <c r="K89" s="16">
        <f t="shared" si="17"/>
        <v>270.70459546802942</v>
      </c>
    </row>
    <row r="90" spans="1:11">
      <c r="A90" s="15">
        <v>88</v>
      </c>
      <c r="B90" s="15">
        <f t="shared" si="18"/>
        <v>478488.69690309308</v>
      </c>
      <c r="C90" s="16">
        <v>10</v>
      </c>
      <c r="D90" s="15">
        <f t="shared" si="19"/>
        <v>47848.869690309308</v>
      </c>
      <c r="E90" s="15">
        <f t="shared" si="20"/>
        <v>274.52765959757329</v>
      </c>
      <c r="F90" s="15">
        <f t="shared" si="21"/>
        <v>48123.397349906882</v>
      </c>
      <c r="G90" s="15">
        <v>88</v>
      </c>
      <c r="H90" s="15">
        <f t="shared" si="15"/>
        <v>478488.69690309308</v>
      </c>
      <c r="I90" s="16">
        <v>30</v>
      </c>
      <c r="J90" s="15">
        <f t="shared" si="16"/>
        <v>47848.869690309308</v>
      </c>
      <c r="K90" s="16">
        <f t="shared" si="17"/>
        <v>274.52765959757329</v>
      </c>
    </row>
    <row r="91" spans="1:11">
      <c r="A91" s="15">
        <v>89</v>
      </c>
      <c r="B91" s="15">
        <f t="shared" si="18"/>
        <v>531654.10767010343</v>
      </c>
      <c r="C91" s="16">
        <v>10</v>
      </c>
      <c r="D91" s="15">
        <f t="shared" si="19"/>
        <v>53165.41076701034</v>
      </c>
      <c r="E91" s="15">
        <f t="shared" si="20"/>
        <v>278.36160035202528</v>
      </c>
      <c r="F91" s="15">
        <f t="shared" si="21"/>
        <v>53443.772367362362</v>
      </c>
      <c r="G91" s="15">
        <v>89</v>
      </c>
      <c r="H91" s="15">
        <f t="shared" si="15"/>
        <v>531654.10767010343</v>
      </c>
      <c r="I91" s="16">
        <v>30</v>
      </c>
      <c r="J91" s="15">
        <f t="shared" si="16"/>
        <v>53165.41076701034</v>
      </c>
      <c r="K91" s="16">
        <f t="shared" si="17"/>
        <v>278.36160035202528</v>
      </c>
    </row>
    <row r="92" spans="1:11">
      <c r="A92" s="15">
        <v>90</v>
      </c>
      <c r="B92" s="15">
        <f t="shared" si="18"/>
        <v>590726.78630011494</v>
      </c>
      <c r="C92" s="16">
        <v>10</v>
      </c>
      <c r="D92" s="15">
        <f t="shared" si="19"/>
        <v>59072.678630011491</v>
      </c>
      <c r="E92" s="15">
        <f t="shared" si="20"/>
        <v>282.20632594169206</v>
      </c>
      <c r="F92" s="15">
        <f t="shared" si="21"/>
        <v>59354.884955953181</v>
      </c>
      <c r="G92" s="15">
        <v>90</v>
      </c>
      <c r="H92" s="15">
        <f t="shared" si="15"/>
        <v>590726.78630011494</v>
      </c>
      <c r="I92" s="16">
        <v>30</v>
      </c>
      <c r="J92" s="15">
        <f t="shared" si="16"/>
        <v>59072.678630011491</v>
      </c>
      <c r="K92" s="16">
        <f t="shared" si="17"/>
        <v>282.20632594169206</v>
      </c>
    </row>
    <row r="93" spans="1:11">
      <c r="A93" s="15">
        <v>91</v>
      </c>
      <c r="B93" s="15">
        <f t="shared" si="18"/>
        <v>656363.09588901652</v>
      </c>
      <c r="C93" s="16">
        <v>10</v>
      </c>
      <c r="D93" s="15">
        <f t="shared" si="19"/>
        <v>65636.309588901655</v>
      </c>
      <c r="E93" s="15">
        <f t="shared" si="20"/>
        <v>286.06174636427721</v>
      </c>
      <c r="F93" s="15">
        <f t="shared" si="21"/>
        <v>65922.371335265925</v>
      </c>
      <c r="G93" s="15">
        <v>91</v>
      </c>
      <c r="H93" s="15">
        <f t="shared" si="15"/>
        <v>656363.09588901652</v>
      </c>
      <c r="I93" s="16">
        <v>30</v>
      </c>
      <c r="J93" s="15">
        <f t="shared" si="16"/>
        <v>65636.309588901655</v>
      </c>
      <c r="K93" s="16">
        <f t="shared" si="17"/>
        <v>286.06174636427721</v>
      </c>
    </row>
    <row r="94" spans="1:11">
      <c r="A94" s="15">
        <v>92</v>
      </c>
      <c r="B94" s="15">
        <f t="shared" si="18"/>
        <v>729292.32876557391</v>
      </c>
      <c r="C94" s="16">
        <v>10</v>
      </c>
      <c r="D94" s="15">
        <f t="shared" si="19"/>
        <v>72929.232876557391</v>
      </c>
      <c r="E94" s="15">
        <f t="shared" si="20"/>
        <v>289.9277733507875</v>
      </c>
      <c r="F94" s="15">
        <f t="shared" si="21"/>
        <v>73219.160649908183</v>
      </c>
      <c r="G94" s="15">
        <v>92</v>
      </c>
      <c r="H94" s="15">
        <f t="shared" si="15"/>
        <v>729292.32876557391</v>
      </c>
      <c r="I94" s="16">
        <v>30</v>
      </c>
      <c r="J94" s="15">
        <f t="shared" si="16"/>
        <v>72929.232876557391</v>
      </c>
      <c r="K94" s="16">
        <f t="shared" si="17"/>
        <v>289.9277733507875</v>
      </c>
    </row>
    <row r="95" spans="1:11">
      <c r="A95" s="15">
        <v>93</v>
      </c>
      <c r="B95" s="15">
        <f t="shared" si="18"/>
        <v>810324.80973952659</v>
      </c>
      <c r="C95" s="16">
        <v>10</v>
      </c>
      <c r="D95" s="15">
        <f t="shared" si="19"/>
        <v>81032.480973952654</v>
      </c>
      <c r="E95" s="15">
        <f t="shared" si="20"/>
        <v>293.80432031364791</v>
      </c>
      <c r="F95" s="15">
        <f t="shared" si="21"/>
        <v>81326.285294266301</v>
      </c>
      <c r="G95" s="15">
        <v>93</v>
      </c>
      <c r="H95" s="15">
        <f t="shared" si="15"/>
        <v>810324.80973952659</v>
      </c>
      <c r="I95" s="16">
        <v>30</v>
      </c>
      <c r="J95" s="15">
        <f t="shared" si="16"/>
        <v>81032.480973952654</v>
      </c>
      <c r="K95" s="16">
        <f t="shared" si="17"/>
        <v>293.80432031364791</v>
      </c>
    </row>
    <row r="96" spans="1:11">
      <c r="A96" s="15">
        <v>94</v>
      </c>
      <c r="B96" s="15">
        <f t="shared" si="18"/>
        <v>900360.89971058513</v>
      </c>
      <c r="C96" s="16">
        <v>10</v>
      </c>
      <c r="D96" s="15">
        <f t="shared" si="19"/>
        <v>90036.089971058507</v>
      </c>
      <c r="E96" s="15">
        <f t="shared" si="20"/>
        <v>297.69130229691029</v>
      </c>
      <c r="F96" s="15">
        <f t="shared" si="21"/>
        <v>90333.781273355416</v>
      </c>
      <c r="G96" s="15">
        <v>94</v>
      </c>
      <c r="H96" s="15">
        <f t="shared" si="15"/>
        <v>900360.89971058513</v>
      </c>
      <c r="I96" s="16">
        <v>30</v>
      </c>
      <c r="J96" s="15">
        <f t="shared" si="16"/>
        <v>90036.089971058507</v>
      </c>
      <c r="K96" s="16">
        <f t="shared" si="17"/>
        <v>297.69130229691029</v>
      </c>
    </row>
    <row r="97" spans="1:11">
      <c r="A97" s="15">
        <v>95</v>
      </c>
      <c r="B97" s="15">
        <f t="shared" si="18"/>
        <v>1000400.9996784279</v>
      </c>
      <c r="C97" s="16">
        <v>10</v>
      </c>
      <c r="D97" s="15">
        <f t="shared" si="19"/>
        <v>100040.09996784279</v>
      </c>
      <c r="E97" s="15">
        <f t="shared" si="20"/>
        <v>301.58863592845381</v>
      </c>
      <c r="F97" s="15">
        <f t="shared" si="21"/>
        <v>100341.68860377124</v>
      </c>
      <c r="G97" s="15">
        <v>95</v>
      </c>
      <c r="H97" s="15">
        <f t="shared" si="15"/>
        <v>1000400.9996784279</v>
      </c>
      <c r="I97" s="16">
        <v>30</v>
      </c>
      <c r="J97" s="15">
        <f t="shared" si="16"/>
        <v>100040.09996784279</v>
      </c>
      <c r="K97" s="16">
        <f t="shared" si="17"/>
        <v>301.58863592845381</v>
      </c>
    </row>
    <row r="98" spans="1:11">
      <c r="A98" s="15">
        <v>96</v>
      </c>
      <c r="B98" s="15">
        <f t="shared" si="18"/>
        <v>1111556.6663093644</v>
      </c>
      <c r="C98" s="16">
        <v>10</v>
      </c>
      <c r="D98" s="15">
        <f t="shared" si="19"/>
        <v>111155.66663093644</v>
      </c>
      <c r="E98" s="15">
        <f t="shared" si="20"/>
        <v>305.49623937407114</v>
      </c>
      <c r="F98" s="15">
        <f t="shared" si="21"/>
        <v>111461.16287031051</v>
      </c>
      <c r="G98" s="15">
        <v>96</v>
      </c>
      <c r="H98" s="15">
        <f t="shared" si="15"/>
        <v>1111556.6663093644</v>
      </c>
      <c r="I98" s="16">
        <v>30</v>
      </c>
      <c r="J98" s="15">
        <f t="shared" si="16"/>
        <v>111155.66663093644</v>
      </c>
      <c r="K98" s="16">
        <f t="shared" si="17"/>
        <v>305.49623937407114</v>
      </c>
    </row>
    <row r="99" spans="1:11">
      <c r="A99" s="15">
        <v>97</v>
      </c>
      <c r="B99" s="15">
        <f t="shared" si="18"/>
        <v>1235062.9625659604</v>
      </c>
      <c r="C99" s="16">
        <v>10</v>
      </c>
      <c r="D99" s="15">
        <f t="shared" si="19"/>
        <v>123506.29625659605</v>
      </c>
      <c r="E99" s="15">
        <f t="shared" si="20"/>
        <v>309.41403229335464</v>
      </c>
      <c r="F99" s="15">
        <f t="shared" si="21"/>
        <v>123815.7102888894</v>
      </c>
      <c r="G99" s="15">
        <v>97</v>
      </c>
      <c r="H99" s="15">
        <f t="shared" si="15"/>
        <v>1235062.9625659604</v>
      </c>
      <c r="I99" s="16">
        <v>30</v>
      </c>
      <c r="J99" s="15">
        <f t="shared" si="16"/>
        <v>123506.29625659605</v>
      </c>
      <c r="K99" s="16">
        <f t="shared" si="17"/>
        <v>309.41403229335464</v>
      </c>
    </row>
    <row r="100" spans="1:11">
      <c r="A100" s="15">
        <v>98</v>
      </c>
      <c r="B100" s="15">
        <f t="shared" si="18"/>
        <v>1372292.180628845</v>
      </c>
      <c r="C100" s="16">
        <v>10</v>
      </c>
      <c r="D100" s="15">
        <f t="shared" si="19"/>
        <v>137229.21806288449</v>
      </c>
      <c r="E100" s="15">
        <f t="shared" si="20"/>
        <v>313.34193579728731</v>
      </c>
      <c r="F100" s="15">
        <f t="shared" si="21"/>
        <v>137542.55999868177</v>
      </c>
      <c r="G100" s="15">
        <v>98</v>
      </c>
      <c r="H100" s="15">
        <f t="shared" si="15"/>
        <v>1372292.180628845</v>
      </c>
      <c r="I100" s="16">
        <v>30</v>
      </c>
      <c r="J100" s="15">
        <f t="shared" si="16"/>
        <v>137229.21806288449</v>
      </c>
      <c r="K100" s="16">
        <f t="shared" si="17"/>
        <v>313.34193579728731</v>
      </c>
    </row>
    <row r="101" spans="1:11">
      <c r="A101" s="15">
        <v>99</v>
      </c>
      <c r="B101" s="15">
        <f t="shared" si="18"/>
        <v>1524769.0895876056</v>
      </c>
      <c r="C101" s="16">
        <v>10</v>
      </c>
      <c r="D101" s="15">
        <f t="shared" si="19"/>
        <v>152476.90895876056</v>
      </c>
      <c r="E101" s="15">
        <f t="shared" si="20"/>
        <v>317.27987240746052</v>
      </c>
      <c r="F101" s="15">
        <f t="shared" si="21"/>
        <v>152794.18883116802</v>
      </c>
      <c r="G101" s="15">
        <v>99</v>
      </c>
      <c r="H101" s="15">
        <f t="shared" si="15"/>
        <v>1524769.0895876056</v>
      </c>
      <c r="I101" s="16">
        <v>30</v>
      </c>
      <c r="J101" s="15">
        <f t="shared" si="16"/>
        <v>152476.90895876056</v>
      </c>
      <c r="K101" s="16">
        <f t="shared" si="17"/>
        <v>317.27987240746052</v>
      </c>
    </row>
    <row r="102" spans="1:11">
      <c r="A102" s="15">
        <v>100</v>
      </c>
      <c r="B102" s="15">
        <f t="shared" si="18"/>
        <v>1694187.8773195618</v>
      </c>
      <c r="C102" s="16">
        <v>10</v>
      </c>
      <c r="D102" s="15">
        <f t="shared" si="19"/>
        <v>169418.78773195617</v>
      </c>
      <c r="E102" s="15">
        <f t="shared" si="20"/>
        <v>321.22776601683825</v>
      </c>
      <c r="F102" s="15">
        <f t="shared" si="21"/>
        <v>169740.01549797301</v>
      </c>
      <c r="G102" s="15">
        <v>100</v>
      </c>
      <c r="H102" s="15">
        <f t="shared" si="15"/>
        <v>1694187.8773195618</v>
      </c>
      <c r="I102" s="16">
        <v>30</v>
      </c>
      <c r="J102" s="15">
        <f t="shared" si="16"/>
        <v>169418.78773195617</v>
      </c>
      <c r="K102" s="16">
        <f t="shared" si="17"/>
        <v>321.22776601683825</v>
      </c>
    </row>
  </sheetData>
  <mergeCells count="3">
    <mergeCell ref="A1:E1"/>
    <mergeCell ref="N1:R1"/>
    <mergeCell ref="G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G26" sqref="G26"/>
    </sheetView>
  </sheetViews>
  <sheetFormatPr defaultColWidth="9" defaultRowHeight="13.9"/>
  <cols>
    <col min="1" max="4" width="9" style="1"/>
    <col min="5" max="5" width="11.73046875" style="1" customWidth="1"/>
    <col min="6" max="16384" width="9" style="1"/>
  </cols>
  <sheetData>
    <row r="1" spans="1:5">
      <c r="A1" s="2">
        <v>1</v>
      </c>
      <c r="B1" s="2">
        <v>2</v>
      </c>
      <c r="C1" s="2">
        <v>3</v>
      </c>
      <c r="D1" s="2">
        <v>4</v>
      </c>
      <c r="E1" s="2">
        <v>5</v>
      </c>
    </row>
    <row r="2" spans="1:5">
      <c r="A2" s="2" t="s">
        <v>3</v>
      </c>
      <c r="B2" s="2" t="s">
        <v>0</v>
      </c>
      <c r="C2" s="2" t="s">
        <v>1</v>
      </c>
      <c r="D2" s="2" t="s">
        <v>2</v>
      </c>
      <c r="E2" s="2" t="s">
        <v>4</v>
      </c>
    </row>
    <row r="3" spans="1:5">
      <c r="A3" s="1">
        <v>1</v>
      </c>
      <c r="B3" s="1">
        <v>1</v>
      </c>
      <c r="E3" s="4">
        <f>0.01*A3+1</f>
        <v>1.01</v>
      </c>
    </row>
    <row r="4" spans="1:5">
      <c r="A4" s="1">
        <v>2</v>
      </c>
      <c r="B4" s="1">
        <v>2</v>
      </c>
      <c r="E4" s="4">
        <f t="shared" ref="E4:E67" si="0">0.01*A4+1</f>
        <v>1.02</v>
      </c>
    </row>
    <row r="5" spans="1:5">
      <c r="A5" s="1">
        <v>3</v>
      </c>
      <c r="B5" s="1">
        <v>3</v>
      </c>
      <c r="E5" s="4">
        <f t="shared" si="0"/>
        <v>1.03</v>
      </c>
    </row>
    <row r="6" spans="1:5">
      <c r="A6" s="1">
        <v>4</v>
      </c>
      <c r="B6" s="1">
        <v>4</v>
      </c>
      <c r="E6" s="4">
        <f t="shared" si="0"/>
        <v>1.04</v>
      </c>
    </row>
    <row r="7" spans="1:5">
      <c r="A7" s="1">
        <v>5</v>
      </c>
      <c r="B7" s="1">
        <v>5</v>
      </c>
      <c r="E7" s="4">
        <f t="shared" si="0"/>
        <v>1.05</v>
      </c>
    </row>
    <row r="8" spans="1:5">
      <c r="A8" s="1">
        <v>6</v>
      </c>
      <c r="B8" s="1">
        <v>6</v>
      </c>
      <c r="E8" s="4">
        <f t="shared" si="0"/>
        <v>1.06</v>
      </c>
    </row>
    <row r="9" spans="1:5">
      <c r="A9" s="1">
        <v>7</v>
      </c>
      <c r="B9" s="1">
        <v>7</v>
      </c>
      <c r="E9" s="4">
        <f t="shared" si="0"/>
        <v>1.07</v>
      </c>
    </row>
    <row r="10" spans="1:5">
      <c r="A10" s="1">
        <v>8</v>
      </c>
      <c r="B10" s="1">
        <v>8</v>
      </c>
      <c r="E10" s="4">
        <f t="shared" si="0"/>
        <v>1.08</v>
      </c>
    </row>
    <row r="11" spans="1:5">
      <c r="A11" s="1">
        <v>9</v>
      </c>
      <c r="B11" s="1">
        <v>9</v>
      </c>
      <c r="E11" s="4">
        <f t="shared" si="0"/>
        <v>1.0900000000000001</v>
      </c>
    </row>
    <row r="12" spans="1:5">
      <c r="A12" s="1">
        <v>10</v>
      </c>
      <c r="B12" s="1">
        <v>10</v>
      </c>
      <c r="E12" s="4">
        <f t="shared" si="0"/>
        <v>1.1000000000000001</v>
      </c>
    </row>
    <row r="13" spans="1:5">
      <c r="A13" s="1">
        <v>11</v>
      </c>
      <c r="B13" s="1">
        <v>11</v>
      </c>
      <c r="E13" s="4">
        <f t="shared" si="0"/>
        <v>1.1100000000000001</v>
      </c>
    </row>
    <row r="14" spans="1:5">
      <c r="A14" s="1">
        <v>12</v>
      </c>
      <c r="B14" s="1">
        <v>12</v>
      </c>
      <c r="E14" s="4">
        <f t="shared" si="0"/>
        <v>1.1200000000000001</v>
      </c>
    </row>
    <row r="15" spans="1:5">
      <c r="A15" s="1">
        <v>13</v>
      </c>
      <c r="B15" s="1">
        <v>13</v>
      </c>
      <c r="E15" s="4">
        <f t="shared" si="0"/>
        <v>1.1299999999999999</v>
      </c>
    </row>
    <row r="16" spans="1:5">
      <c r="A16" s="1">
        <v>14</v>
      </c>
      <c r="B16" s="1">
        <v>14</v>
      </c>
      <c r="E16" s="4">
        <f t="shared" si="0"/>
        <v>1.1400000000000001</v>
      </c>
    </row>
    <row r="17" spans="1:5">
      <c r="A17" s="1">
        <v>15</v>
      </c>
      <c r="B17" s="1">
        <v>15</v>
      </c>
      <c r="E17" s="4">
        <f t="shared" si="0"/>
        <v>1.1499999999999999</v>
      </c>
    </row>
    <row r="18" spans="1:5">
      <c r="A18" s="1">
        <v>16</v>
      </c>
      <c r="B18" s="1">
        <v>16</v>
      </c>
      <c r="E18" s="4">
        <f t="shared" si="0"/>
        <v>1.1599999999999999</v>
      </c>
    </row>
    <row r="19" spans="1:5">
      <c r="A19" s="1">
        <v>17</v>
      </c>
      <c r="B19" s="1">
        <v>17</v>
      </c>
      <c r="E19" s="4">
        <f t="shared" si="0"/>
        <v>1.17</v>
      </c>
    </row>
    <row r="20" spans="1:5">
      <c r="A20" s="1">
        <v>18</v>
      </c>
      <c r="B20" s="1">
        <v>18</v>
      </c>
      <c r="E20" s="4">
        <f t="shared" si="0"/>
        <v>1.18</v>
      </c>
    </row>
    <row r="21" spans="1:5">
      <c r="A21" s="1">
        <v>19</v>
      </c>
      <c r="B21" s="1">
        <v>19</v>
      </c>
      <c r="E21" s="4">
        <f t="shared" si="0"/>
        <v>1.19</v>
      </c>
    </row>
    <row r="22" spans="1:5">
      <c r="A22" s="1">
        <v>20</v>
      </c>
      <c r="B22" s="1">
        <v>20</v>
      </c>
      <c r="E22" s="4">
        <f t="shared" si="0"/>
        <v>1.2</v>
      </c>
    </row>
    <row r="23" spans="1:5">
      <c r="A23" s="1">
        <v>21</v>
      </c>
      <c r="B23" s="1">
        <v>21</v>
      </c>
      <c r="E23" s="4">
        <f t="shared" si="0"/>
        <v>1.21</v>
      </c>
    </row>
    <row r="24" spans="1:5">
      <c r="A24" s="1">
        <v>22</v>
      </c>
      <c r="B24" s="1">
        <v>22</v>
      </c>
      <c r="E24" s="4">
        <f t="shared" si="0"/>
        <v>1.22</v>
      </c>
    </row>
    <row r="25" spans="1:5">
      <c r="A25" s="1">
        <v>23</v>
      </c>
      <c r="B25" s="1">
        <v>23</v>
      </c>
      <c r="E25" s="4">
        <f t="shared" si="0"/>
        <v>1.23</v>
      </c>
    </row>
    <row r="26" spans="1:5">
      <c r="A26" s="1">
        <v>24</v>
      </c>
      <c r="B26" s="1">
        <v>24</v>
      </c>
      <c r="E26" s="4">
        <f t="shared" si="0"/>
        <v>1.24</v>
      </c>
    </row>
    <row r="27" spans="1:5">
      <c r="A27" s="1">
        <v>25</v>
      </c>
      <c r="B27" s="1">
        <v>25</v>
      </c>
      <c r="E27" s="4">
        <f t="shared" si="0"/>
        <v>1.25</v>
      </c>
    </row>
    <row r="28" spans="1:5">
      <c r="A28" s="1">
        <v>26</v>
      </c>
      <c r="B28" s="1">
        <v>26</v>
      </c>
      <c r="E28" s="4">
        <f t="shared" si="0"/>
        <v>1.26</v>
      </c>
    </row>
    <row r="29" spans="1:5">
      <c r="A29" s="1">
        <v>27</v>
      </c>
      <c r="B29" s="1">
        <v>27</v>
      </c>
      <c r="E29" s="4">
        <f t="shared" si="0"/>
        <v>1.27</v>
      </c>
    </row>
    <row r="30" spans="1:5">
      <c r="A30" s="1">
        <v>28</v>
      </c>
      <c r="B30" s="1">
        <v>28</v>
      </c>
      <c r="E30" s="4">
        <f t="shared" si="0"/>
        <v>1.28</v>
      </c>
    </row>
    <row r="31" spans="1:5">
      <c r="A31" s="1">
        <v>29</v>
      </c>
      <c r="B31" s="1">
        <v>29</v>
      </c>
      <c r="E31" s="4">
        <f t="shared" si="0"/>
        <v>1.29</v>
      </c>
    </row>
    <row r="32" spans="1:5">
      <c r="A32" s="1">
        <v>30</v>
      </c>
      <c r="B32" s="1">
        <v>30</v>
      </c>
      <c r="E32" s="4">
        <f t="shared" si="0"/>
        <v>1.3</v>
      </c>
    </row>
    <row r="33" spans="1:5">
      <c r="A33" s="1">
        <v>31</v>
      </c>
      <c r="B33" s="1">
        <v>31</v>
      </c>
      <c r="E33" s="4">
        <f t="shared" si="0"/>
        <v>1.31</v>
      </c>
    </row>
    <row r="34" spans="1:5">
      <c r="A34" s="1">
        <v>32</v>
      </c>
      <c r="B34" s="1">
        <v>32</v>
      </c>
      <c r="E34" s="4">
        <f t="shared" si="0"/>
        <v>1.32</v>
      </c>
    </row>
    <row r="35" spans="1:5">
      <c r="A35" s="1">
        <v>33</v>
      </c>
      <c r="B35" s="1">
        <v>33</v>
      </c>
      <c r="E35" s="4">
        <f t="shared" si="0"/>
        <v>1.33</v>
      </c>
    </row>
    <row r="36" spans="1:5">
      <c r="A36" s="1">
        <v>34</v>
      </c>
      <c r="B36" s="1">
        <v>34</v>
      </c>
      <c r="E36" s="4">
        <f t="shared" si="0"/>
        <v>1.34</v>
      </c>
    </row>
    <row r="37" spans="1:5">
      <c r="A37" s="1">
        <v>35</v>
      </c>
      <c r="B37" s="1">
        <v>35</v>
      </c>
      <c r="E37" s="4">
        <f t="shared" si="0"/>
        <v>1.35</v>
      </c>
    </row>
    <row r="38" spans="1:5">
      <c r="A38" s="1">
        <v>36</v>
      </c>
      <c r="B38" s="1">
        <v>36</v>
      </c>
      <c r="E38" s="4">
        <f t="shared" si="0"/>
        <v>1.3599999999999999</v>
      </c>
    </row>
    <row r="39" spans="1:5">
      <c r="A39" s="1">
        <v>37</v>
      </c>
      <c r="B39" s="1">
        <v>37</v>
      </c>
      <c r="E39" s="4">
        <f t="shared" si="0"/>
        <v>1.37</v>
      </c>
    </row>
    <row r="40" spans="1:5">
      <c r="A40" s="1">
        <v>38</v>
      </c>
      <c r="B40" s="1">
        <v>38</v>
      </c>
      <c r="E40" s="4">
        <f t="shared" si="0"/>
        <v>1.38</v>
      </c>
    </row>
    <row r="41" spans="1:5">
      <c r="A41" s="1">
        <v>39</v>
      </c>
      <c r="B41" s="1">
        <v>39</v>
      </c>
      <c r="E41" s="4">
        <f t="shared" si="0"/>
        <v>1.3900000000000001</v>
      </c>
    </row>
    <row r="42" spans="1:5">
      <c r="A42" s="1">
        <v>40</v>
      </c>
      <c r="B42" s="1">
        <v>40</v>
      </c>
      <c r="E42" s="4">
        <f t="shared" si="0"/>
        <v>1.4</v>
      </c>
    </row>
    <row r="43" spans="1:5">
      <c r="A43" s="1">
        <v>41</v>
      </c>
      <c r="B43" s="1">
        <v>41</v>
      </c>
      <c r="E43" s="4">
        <f t="shared" si="0"/>
        <v>1.4100000000000001</v>
      </c>
    </row>
    <row r="44" spans="1:5">
      <c r="A44" s="1">
        <v>42</v>
      </c>
      <c r="B44" s="1">
        <v>42</v>
      </c>
      <c r="E44" s="4">
        <f t="shared" si="0"/>
        <v>1.42</v>
      </c>
    </row>
    <row r="45" spans="1:5">
      <c r="A45" s="1">
        <v>43</v>
      </c>
      <c r="B45" s="1">
        <v>43</v>
      </c>
      <c r="E45" s="4">
        <f t="shared" si="0"/>
        <v>1.43</v>
      </c>
    </row>
    <row r="46" spans="1:5">
      <c r="A46" s="1">
        <v>44</v>
      </c>
      <c r="B46" s="1">
        <v>44</v>
      </c>
      <c r="E46" s="4">
        <f t="shared" si="0"/>
        <v>1.44</v>
      </c>
    </row>
    <row r="47" spans="1:5">
      <c r="A47" s="1">
        <v>45</v>
      </c>
      <c r="B47" s="1">
        <v>45</v>
      </c>
      <c r="E47" s="4">
        <f t="shared" si="0"/>
        <v>1.45</v>
      </c>
    </row>
    <row r="48" spans="1:5">
      <c r="A48" s="1">
        <v>46</v>
      </c>
      <c r="B48" s="1">
        <v>46</v>
      </c>
      <c r="E48" s="4">
        <f t="shared" si="0"/>
        <v>1.46</v>
      </c>
    </row>
    <row r="49" spans="1:5">
      <c r="A49" s="1">
        <v>47</v>
      </c>
      <c r="B49" s="1">
        <v>47</v>
      </c>
      <c r="E49" s="4">
        <f t="shared" si="0"/>
        <v>1.47</v>
      </c>
    </row>
    <row r="50" spans="1:5">
      <c r="A50" s="1">
        <v>48</v>
      </c>
      <c r="B50" s="1">
        <v>48</v>
      </c>
      <c r="E50" s="4">
        <f t="shared" si="0"/>
        <v>1.48</v>
      </c>
    </row>
    <row r="51" spans="1:5">
      <c r="A51" s="1">
        <v>49</v>
      </c>
      <c r="B51" s="1">
        <v>49</v>
      </c>
      <c r="E51" s="4">
        <f t="shared" si="0"/>
        <v>1.49</v>
      </c>
    </row>
    <row r="52" spans="1:5">
      <c r="A52" s="1">
        <v>50</v>
      </c>
      <c r="B52" s="1">
        <v>50</v>
      </c>
      <c r="E52" s="4">
        <f t="shared" si="0"/>
        <v>1.5</v>
      </c>
    </row>
    <row r="53" spans="1:5">
      <c r="A53" s="1">
        <v>51</v>
      </c>
      <c r="B53" s="1">
        <v>51</v>
      </c>
      <c r="E53" s="4">
        <f t="shared" si="0"/>
        <v>1.51</v>
      </c>
    </row>
    <row r="54" spans="1:5">
      <c r="A54" s="1">
        <v>52</v>
      </c>
      <c r="B54" s="1">
        <v>52</v>
      </c>
      <c r="E54" s="4">
        <f t="shared" si="0"/>
        <v>1.52</v>
      </c>
    </row>
    <row r="55" spans="1:5">
      <c r="A55" s="1">
        <v>53</v>
      </c>
      <c r="B55" s="1">
        <v>53</v>
      </c>
      <c r="E55" s="4">
        <f t="shared" si="0"/>
        <v>1.53</v>
      </c>
    </row>
    <row r="56" spans="1:5">
      <c r="A56" s="1">
        <v>54</v>
      </c>
      <c r="B56" s="1">
        <v>54</v>
      </c>
      <c r="E56" s="4">
        <f t="shared" si="0"/>
        <v>1.54</v>
      </c>
    </row>
    <row r="57" spans="1:5">
      <c r="A57" s="1">
        <v>55</v>
      </c>
      <c r="B57" s="1">
        <v>55</v>
      </c>
      <c r="E57" s="4">
        <f t="shared" si="0"/>
        <v>1.55</v>
      </c>
    </row>
    <row r="58" spans="1:5">
      <c r="A58" s="1">
        <v>56</v>
      </c>
      <c r="B58" s="1">
        <v>56</v>
      </c>
      <c r="E58" s="4">
        <f t="shared" si="0"/>
        <v>1.56</v>
      </c>
    </row>
    <row r="59" spans="1:5">
      <c r="A59" s="1">
        <v>57</v>
      </c>
      <c r="B59" s="1">
        <v>57</v>
      </c>
      <c r="E59" s="4">
        <f t="shared" si="0"/>
        <v>1.57</v>
      </c>
    </row>
    <row r="60" spans="1:5">
      <c r="A60" s="1">
        <v>58</v>
      </c>
      <c r="B60" s="1">
        <v>58</v>
      </c>
      <c r="E60" s="4">
        <f t="shared" si="0"/>
        <v>1.58</v>
      </c>
    </row>
    <row r="61" spans="1:5">
      <c r="A61" s="1">
        <v>59</v>
      </c>
      <c r="B61" s="1">
        <v>59</v>
      </c>
      <c r="E61" s="4">
        <f t="shared" si="0"/>
        <v>1.5899999999999999</v>
      </c>
    </row>
    <row r="62" spans="1:5">
      <c r="A62" s="1">
        <v>60</v>
      </c>
      <c r="B62" s="1">
        <v>60</v>
      </c>
      <c r="E62" s="4">
        <f t="shared" si="0"/>
        <v>1.6</v>
      </c>
    </row>
    <row r="63" spans="1:5">
      <c r="A63" s="1">
        <v>61</v>
      </c>
      <c r="B63" s="1">
        <v>61</v>
      </c>
      <c r="E63" s="4">
        <f t="shared" si="0"/>
        <v>1.6099999999999999</v>
      </c>
    </row>
    <row r="64" spans="1:5">
      <c r="A64" s="1">
        <v>62</v>
      </c>
      <c r="B64" s="1">
        <v>62</v>
      </c>
      <c r="E64" s="4">
        <f t="shared" si="0"/>
        <v>1.62</v>
      </c>
    </row>
    <row r="65" spans="1:5">
      <c r="A65" s="1">
        <v>63</v>
      </c>
      <c r="B65" s="1">
        <v>63</v>
      </c>
      <c r="E65" s="4">
        <f t="shared" si="0"/>
        <v>1.63</v>
      </c>
    </row>
    <row r="66" spans="1:5">
      <c r="A66" s="1">
        <v>64</v>
      </c>
      <c r="B66" s="1">
        <v>64</v>
      </c>
      <c r="E66" s="4">
        <f t="shared" si="0"/>
        <v>1.6400000000000001</v>
      </c>
    </row>
    <row r="67" spans="1:5">
      <c r="A67" s="1">
        <v>65</v>
      </c>
      <c r="B67" s="1">
        <v>65</v>
      </c>
      <c r="E67" s="4">
        <f t="shared" si="0"/>
        <v>1.65</v>
      </c>
    </row>
    <row r="68" spans="1:5">
      <c r="A68" s="1">
        <v>66</v>
      </c>
      <c r="B68" s="1">
        <v>66</v>
      </c>
      <c r="E68" s="4">
        <f t="shared" ref="E68:E102" si="1">0.01*A68+1</f>
        <v>1.6600000000000001</v>
      </c>
    </row>
    <row r="69" spans="1:5">
      <c r="A69" s="1">
        <v>67</v>
      </c>
      <c r="B69" s="1">
        <v>67</v>
      </c>
      <c r="E69" s="4">
        <f t="shared" si="1"/>
        <v>1.67</v>
      </c>
    </row>
    <row r="70" spans="1:5">
      <c r="A70" s="1">
        <v>68</v>
      </c>
      <c r="B70" s="1">
        <v>68</v>
      </c>
      <c r="E70" s="4">
        <f t="shared" si="1"/>
        <v>1.6800000000000002</v>
      </c>
    </row>
    <row r="71" spans="1:5">
      <c r="A71" s="1">
        <v>69</v>
      </c>
      <c r="B71" s="1">
        <v>69</v>
      </c>
      <c r="E71" s="4">
        <f t="shared" si="1"/>
        <v>1.69</v>
      </c>
    </row>
    <row r="72" spans="1:5">
      <c r="A72" s="1">
        <v>70</v>
      </c>
      <c r="B72" s="1">
        <v>70</v>
      </c>
      <c r="E72" s="4">
        <f t="shared" si="1"/>
        <v>1.7000000000000002</v>
      </c>
    </row>
    <row r="73" spans="1:5">
      <c r="A73" s="1">
        <v>71</v>
      </c>
      <c r="B73" s="1">
        <v>71</v>
      </c>
      <c r="E73" s="4">
        <f t="shared" si="1"/>
        <v>1.71</v>
      </c>
    </row>
    <row r="74" spans="1:5">
      <c r="A74" s="1">
        <v>72</v>
      </c>
      <c r="B74" s="1">
        <v>72</v>
      </c>
      <c r="E74" s="4">
        <f t="shared" si="1"/>
        <v>1.72</v>
      </c>
    </row>
    <row r="75" spans="1:5">
      <c r="A75" s="1">
        <v>73</v>
      </c>
      <c r="B75" s="1">
        <v>73</v>
      </c>
      <c r="E75" s="4">
        <f t="shared" si="1"/>
        <v>1.73</v>
      </c>
    </row>
    <row r="76" spans="1:5">
      <c r="A76" s="1">
        <v>74</v>
      </c>
      <c r="B76" s="1">
        <v>74</v>
      </c>
      <c r="E76" s="4">
        <f t="shared" si="1"/>
        <v>1.74</v>
      </c>
    </row>
    <row r="77" spans="1:5">
      <c r="A77" s="1">
        <v>75</v>
      </c>
      <c r="B77" s="1">
        <v>75</v>
      </c>
      <c r="E77" s="4">
        <f t="shared" si="1"/>
        <v>1.75</v>
      </c>
    </row>
    <row r="78" spans="1:5">
      <c r="A78" s="1">
        <v>76</v>
      </c>
      <c r="B78" s="1">
        <v>76</v>
      </c>
      <c r="E78" s="4">
        <f t="shared" si="1"/>
        <v>1.76</v>
      </c>
    </row>
    <row r="79" spans="1:5">
      <c r="A79" s="1">
        <v>77</v>
      </c>
      <c r="B79" s="1">
        <v>77</v>
      </c>
      <c r="E79" s="4">
        <f t="shared" si="1"/>
        <v>1.77</v>
      </c>
    </row>
    <row r="80" spans="1:5">
      <c r="A80" s="1">
        <v>78</v>
      </c>
      <c r="B80" s="1">
        <v>78</v>
      </c>
      <c r="E80" s="4">
        <f t="shared" si="1"/>
        <v>1.78</v>
      </c>
    </row>
    <row r="81" spans="1:5">
      <c r="A81" s="1">
        <v>79</v>
      </c>
      <c r="B81" s="1">
        <v>79</v>
      </c>
      <c r="E81" s="4">
        <f t="shared" si="1"/>
        <v>1.79</v>
      </c>
    </row>
    <row r="82" spans="1:5">
      <c r="A82" s="1">
        <v>80</v>
      </c>
      <c r="B82" s="1">
        <v>80</v>
      </c>
      <c r="E82" s="4">
        <f t="shared" si="1"/>
        <v>1.8</v>
      </c>
    </row>
    <row r="83" spans="1:5">
      <c r="A83" s="1">
        <v>81</v>
      </c>
      <c r="B83" s="1">
        <v>81</v>
      </c>
      <c r="E83" s="4">
        <f t="shared" si="1"/>
        <v>1.81</v>
      </c>
    </row>
    <row r="84" spans="1:5">
      <c r="A84" s="1">
        <v>82</v>
      </c>
      <c r="B84" s="1">
        <v>82</v>
      </c>
      <c r="E84" s="4">
        <f t="shared" si="1"/>
        <v>1.82</v>
      </c>
    </row>
    <row r="85" spans="1:5">
      <c r="A85" s="1">
        <v>83</v>
      </c>
      <c r="B85" s="1">
        <v>83</v>
      </c>
      <c r="E85" s="4">
        <f t="shared" si="1"/>
        <v>1.83</v>
      </c>
    </row>
    <row r="86" spans="1:5">
      <c r="A86" s="1">
        <v>84</v>
      </c>
      <c r="B86" s="1">
        <v>84</v>
      </c>
      <c r="E86" s="4">
        <f t="shared" si="1"/>
        <v>1.8399999999999999</v>
      </c>
    </row>
    <row r="87" spans="1:5">
      <c r="A87" s="1">
        <v>85</v>
      </c>
      <c r="B87" s="1">
        <v>85</v>
      </c>
      <c r="E87" s="4">
        <f t="shared" si="1"/>
        <v>1.85</v>
      </c>
    </row>
    <row r="88" spans="1:5">
      <c r="A88" s="1">
        <v>86</v>
      </c>
      <c r="B88" s="1">
        <v>86</v>
      </c>
      <c r="E88" s="4">
        <f t="shared" si="1"/>
        <v>1.8599999999999999</v>
      </c>
    </row>
    <row r="89" spans="1:5">
      <c r="A89" s="1">
        <v>87</v>
      </c>
      <c r="B89" s="1">
        <v>87</v>
      </c>
      <c r="E89" s="4">
        <f t="shared" si="1"/>
        <v>1.87</v>
      </c>
    </row>
    <row r="90" spans="1:5">
      <c r="A90" s="1">
        <v>88</v>
      </c>
      <c r="B90" s="1">
        <v>88</v>
      </c>
      <c r="E90" s="4">
        <f t="shared" si="1"/>
        <v>1.88</v>
      </c>
    </row>
    <row r="91" spans="1:5">
      <c r="A91" s="1">
        <v>89</v>
      </c>
      <c r="B91" s="1">
        <v>89</v>
      </c>
      <c r="E91" s="4">
        <f t="shared" si="1"/>
        <v>1.8900000000000001</v>
      </c>
    </row>
    <row r="92" spans="1:5">
      <c r="A92" s="1">
        <v>90</v>
      </c>
      <c r="B92" s="1">
        <v>90</v>
      </c>
      <c r="E92" s="4">
        <f t="shared" si="1"/>
        <v>1.9</v>
      </c>
    </row>
    <row r="93" spans="1:5">
      <c r="A93" s="1">
        <v>91</v>
      </c>
      <c r="B93" s="1">
        <v>91</v>
      </c>
      <c r="E93" s="4">
        <f t="shared" si="1"/>
        <v>1.9100000000000001</v>
      </c>
    </row>
    <row r="94" spans="1:5">
      <c r="A94" s="1">
        <v>92</v>
      </c>
      <c r="B94" s="1">
        <v>92</v>
      </c>
      <c r="E94" s="4">
        <f t="shared" si="1"/>
        <v>1.92</v>
      </c>
    </row>
    <row r="95" spans="1:5">
      <c r="A95" s="1">
        <v>93</v>
      </c>
      <c r="B95" s="1">
        <v>93</v>
      </c>
      <c r="E95" s="4">
        <f t="shared" si="1"/>
        <v>1.9300000000000002</v>
      </c>
    </row>
    <row r="96" spans="1:5">
      <c r="A96" s="1">
        <v>94</v>
      </c>
      <c r="B96" s="1">
        <v>94</v>
      </c>
      <c r="E96" s="4">
        <f t="shared" si="1"/>
        <v>1.94</v>
      </c>
    </row>
    <row r="97" spans="1:5">
      <c r="A97" s="1">
        <v>95</v>
      </c>
      <c r="B97" s="1">
        <v>95</v>
      </c>
      <c r="E97" s="4">
        <f t="shared" si="1"/>
        <v>1.9500000000000002</v>
      </c>
    </row>
    <row r="98" spans="1:5">
      <c r="A98" s="1">
        <v>96</v>
      </c>
      <c r="B98" s="1">
        <v>96</v>
      </c>
      <c r="E98" s="4">
        <f t="shared" si="1"/>
        <v>1.96</v>
      </c>
    </row>
    <row r="99" spans="1:5">
      <c r="A99" s="1">
        <v>97</v>
      </c>
      <c r="B99" s="1">
        <v>97</v>
      </c>
      <c r="E99" s="4">
        <f t="shared" si="1"/>
        <v>1.97</v>
      </c>
    </row>
    <row r="100" spans="1:5">
      <c r="A100" s="1">
        <v>98</v>
      </c>
      <c r="B100" s="1">
        <v>98</v>
      </c>
      <c r="E100" s="4">
        <f t="shared" si="1"/>
        <v>1.98</v>
      </c>
    </row>
    <row r="101" spans="1:5">
      <c r="A101" s="1">
        <v>99</v>
      </c>
      <c r="B101" s="1">
        <v>99</v>
      </c>
      <c r="E101" s="4">
        <f t="shared" si="1"/>
        <v>1.99</v>
      </c>
    </row>
    <row r="102" spans="1:5">
      <c r="A102" s="1">
        <v>100</v>
      </c>
      <c r="B102" s="1">
        <v>100</v>
      </c>
      <c r="E102" s="4">
        <f t="shared" si="1"/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F3" sqref="F3"/>
    </sheetView>
  </sheetViews>
  <sheetFormatPr defaultRowHeight="16.149999999999999"/>
  <sheetData>
    <row r="1" spans="1:10" ht="16.5" thickBot="1">
      <c r="A1" s="17" t="s">
        <v>36</v>
      </c>
      <c r="B1" s="18" t="s">
        <v>37</v>
      </c>
      <c r="C1" s="19" t="s">
        <v>41</v>
      </c>
      <c r="D1" s="19" t="s">
        <v>42</v>
      </c>
      <c r="E1" s="20" t="s">
        <v>38</v>
      </c>
      <c r="F1" s="14" t="s">
        <v>43</v>
      </c>
    </row>
    <row r="2" spans="1:10">
      <c r="A2" s="15">
        <v>1</v>
      </c>
      <c r="B2" s="15">
        <f>50</f>
        <v>50</v>
      </c>
      <c r="C2" s="16">
        <v>10</v>
      </c>
      <c r="D2" s="15">
        <f>B2/C2</f>
        <v>5</v>
      </c>
      <c r="E2" s="16">
        <f>F2-D2</f>
        <v>20</v>
      </c>
      <c r="F2" s="10">
        <f>B2*0.5</f>
        <v>25</v>
      </c>
    </row>
    <row r="3" spans="1:10">
      <c r="A3" s="15">
        <v>2</v>
      </c>
      <c r="B3" s="15">
        <f>B2+A3^1.25</f>
        <v>52.37841423000544</v>
      </c>
      <c r="C3" s="16">
        <v>10</v>
      </c>
      <c r="D3" s="15">
        <f t="shared" ref="D3" si="0">B3/C3</f>
        <v>5.2378414230005443</v>
      </c>
      <c r="E3" s="16">
        <f>F3-D3</f>
        <v>20.317714132555011</v>
      </c>
      <c r="F3" s="10">
        <f>B2/(C2-1)+E2</f>
        <v>25.555555555555557</v>
      </c>
      <c r="I3">
        <f>10-5*0.3</f>
        <v>8.5</v>
      </c>
      <c r="J3">
        <f>10-5</f>
        <v>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說明</vt:lpstr>
      <vt:lpstr>防禦值為導向</vt:lpstr>
      <vt:lpstr>血量為導向</vt:lpstr>
      <vt:lpstr>Sheet1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sakmor</dc:creator>
  <cp:lastModifiedBy>Windows 使用者</cp:lastModifiedBy>
  <dcterms:created xsi:type="dcterms:W3CDTF">2017-01-12T06:06:10Z</dcterms:created>
  <dcterms:modified xsi:type="dcterms:W3CDTF">2017-01-12T15:24:46Z</dcterms:modified>
</cp:coreProperties>
</file>