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70" windowWidth="27660" windowHeight="11280" tabRatio="432" activeTab="2"/>
  </bookViews>
  <sheets>
    <sheet name="說明" sheetId="2" r:id="rId1"/>
    <sheet name="裸身" sheetId="5" r:id="rId2"/>
    <sheet name="道具" sheetId="1" r:id="rId3"/>
    <sheet name="Sheet6" sheetId="6" r:id="rId4"/>
  </sheets>
  <calcPr calcId="125725"/>
</workbook>
</file>

<file path=xl/calcChain.xml><?xml version="1.0" encoding="utf-8"?>
<calcChain xmlns="http://schemas.openxmlformats.org/spreadsheetml/2006/main">
  <c r="F115" i="5"/>
  <c r="F114"/>
  <c r="H115"/>
  <c r="H114"/>
  <c r="G115"/>
  <c r="G114"/>
  <c r="G102" i="1" l="1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B102" i="5"/>
  <c r="D102" s="1"/>
  <c r="B101"/>
  <c r="D101" i="1" s="1"/>
  <c r="B100" i="5"/>
  <c r="D100" i="1" s="1"/>
  <c r="B99" i="5"/>
  <c r="B98"/>
  <c r="D98" s="1"/>
  <c r="B97"/>
  <c r="D97" i="1" s="1"/>
  <c r="B96" i="5"/>
  <c r="D96" i="1" s="1"/>
  <c r="B95" i="5"/>
  <c r="B94"/>
  <c r="D94" s="1"/>
  <c r="B93"/>
  <c r="D93" i="1" s="1"/>
  <c r="B92" i="5"/>
  <c r="D92" i="1" s="1"/>
  <c r="B91" i="5"/>
  <c r="B90"/>
  <c r="D90" s="1"/>
  <c r="B89"/>
  <c r="D89" i="1" s="1"/>
  <c r="B88" i="5"/>
  <c r="D88" i="1" s="1"/>
  <c r="B87" i="5"/>
  <c r="B86"/>
  <c r="D86" s="1"/>
  <c r="B85"/>
  <c r="D85" i="1" s="1"/>
  <c r="B84" i="5"/>
  <c r="D84" i="1" s="1"/>
  <c r="B83" i="5"/>
  <c r="B82"/>
  <c r="D82" s="1"/>
  <c r="B81"/>
  <c r="D81" i="1" s="1"/>
  <c r="B80" i="5"/>
  <c r="D80" i="1" s="1"/>
  <c r="B79" i="5"/>
  <c r="B78"/>
  <c r="D78" s="1"/>
  <c r="B77"/>
  <c r="D77" i="1" s="1"/>
  <c r="B76" i="5"/>
  <c r="D76" i="1" s="1"/>
  <c r="B75" i="5"/>
  <c r="B74"/>
  <c r="D74" s="1"/>
  <c r="B73"/>
  <c r="D73" i="1" s="1"/>
  <c r="B72" i="5"/>
  <c r="D72" i="1" s="1"/>
  <c r="B71" i="5"/>
  <c r="B70"/>
  <c r="D70" s="1"/>
  <c r="B69"/>
  <c r="D69" i="1" s="1"/>
  <c r="B68" i="5"/>
  <c r="D68" i="1" s="1"/>
  <c r="B67" i="5"/>
  <c r="B66"/>
  <c r="D66" s="1"/>
  <c r="B65"/>
  <c r="D65" i="1" s="1"/>
  <c r="B64" i="5"/>
  <c r="D64" i="1" s="1"/>
  <c r="B63" i="5"/>
  <c r="B62"/>
  <c r="D62" s="1"/>
  <c r="B61"/>
  <c r="D61" i="1" s="1"/>
  <c r="B60" i="5"/>
  <c r="D60" i="1" s="1"/>
  <c r="B59" i="5"/>
  <c r="B58"/>
  <c r="D58" s="1"/>
  <c r="B57"/>
  <c r="D57" i="1" s="1"/>
  <c r="B56" i="5"/>
  <c r="D56" i="1" s="1"/>
  <c r="B55" i="5"/>
  <c r="B54"/>
  <c r="D54" s="1"/>
  <c r="B53"/>
  <c r="D53" i="1" s="1"/>
  <c r="B52" i="5"/>
  <c r="D52" i="1" s="1"/>
  <c r="B51" i="5"/>
  <c r="B50"/>
  <c r="D50" s="1"/>
  <c r="B49"/>
  <c r="D49" i="1" s="1"/>
  <c r="B48" i="5"/>
  <c r="D48" i="1" s="1"/>
  <c r="B47" i="5"/>
  <c r="B46"/>
  <c r="D46" s="1"/>
  <c r="B45"/>
  <c r="D45" i="1" s="1"/>
  <c r="B44" i="5"/>
  <c r="D44" i="1" s="1"/>
  <c r="B43" i="5"/>
  <c r="B42"/>
  <c r="D42" s="1"/>
  <c r="B41"/>
  <c r="D41" i="1" s="1"/>
  <c r="B40" i="5"/>
  <c r="D40" i="1" s="1"/>
  <c r="B39" i="5"/>
  <c r="B38"/>
  <c r="D38" s="1"/>
  <c r="B37"/>
  <c r="D37" i="1" s="1"/>
  <c r="B36" i="5"/>
  <c r="D36" i="1" s="1"/>
  <c r="B35" i="5"/>
  <c r="B34"/>
  <c r="D34" s="1"/>
  <c r="B33"/>
  <c r="D33" i="1" s="1"/>
  <c r="B32" i="5"/>
  <c r="D32" i="1" s="1"/>
  <c r="B31" i="5"/>
  <c r="B30"/>
  <c r="D30" s="1"/>
  <c r="B29"/>
  <c r="D29" i="1" s="1"/>
  <c r="B28" i="5"/>
  <c r="D28" i="1" s="1"/>
  <c r="B27" i="5"/>
  <c r="B26"/>
  <c r="D26" s="1"/>
  <c r="B25"/>
  <c r="D25" i="1" s="1"/>
  <c r="B24" i="5"/>
  <c r="D24" i="1" s="1"/>
  <c r="B23" i="5"/>
  <c r="B22"/>
  <c r="D22" s="1"/>
  <c r="B21"/>
  <c r="D21" i="1" s="1"/>
  <c r="B20" i="5"/>
  <c r="D20" i="1" s="1"/>
  <c r="B19" i="5"/>
  <c r="B18"/>
  <c r="D18" s="1"/>
  <c r="B17"/>
  <c r="D17" i="1" s="1"/>
  <c r="B16" i="5"/>
  <c r="D16" i="1" s="1"/>
  <c r="B15" i="5"/>
  <c r="B14"/>
  <c r="D14" s="1"/>
  <c r="B13"/>
  <c r="D13" i="1" s="1"/>
  <c r="B12" i="5"/>
  <c r="D12" i="1" s="1"/>
  <c r="B11" i="5"/>
  <c r="B10"/>
  <c r="D10" s="1"/>
  <c r="B9"/>
  <c r="D9" i="1" s="1"/>
  <c r="B8" i="5"/>
  <c r="D8" i="1" s="1"/>
  <c r="B7" i="5"/>
  <c r="B6"/>
  <c r="D6" s="1"/>
  <c r="B5"/>
  <c r="D5" i="1" s="1"/>
  <c r="B4" i="5"/>
  <c r="D4" i="1" s="1"/>
  <c r="D101" i="5"/>
  <c r="D100"/>
  <c r="D99"/>
  <c r="D97"/>
  <c r="D96"/>
  <c r="D95"/>
  <c r="D93"/>
  <c r="D92"/>
  <c r="D91"/>
  <c r="D89"/>
  <c r="D88"/>
  <c r="D87"/>
  <c r="D85"/>
  <c r="D84"/>
  <c r="D83"/>
  <c r="D81"/>
  <c r="D80"/>
  <c r="D79"/>
  <c r="D77"/>
  <c r="D76"/>
  <c r="D75"/>
  <c r="D73"/>
  <c r="D72"/>
  <c r="D71"/>
  <c r="D69"/>
  <c r="D68"/>
  <c r="D67"/>
  <c r="D65"/>
  <c r="D64"/>
  <c r="D63"/>
  <c r="D61"/>
  <c r="D60"/>
  <c r="D59"/>
  <c r="D57"/>
  <c r="D56"/>
  <c r="D55"/>
  <c r="D53"/>
  <c r="D52"/>
  <c r="D51"/>
  <c r="D49"/>
  <c r="D48"/>
  <c r="D47"/>
  <c r="D45"/>
  <c r="D44"/>
  <c r="D43"/>
  <c r="D41"/>
  <c r="D40"/>
  <c r="D39"/>
  <c r="D37"/>
  <c r="D36"/>
  <c r="D35"/>
  <c r="D33"/>
  <c r="D32"/>
  <c r="D31"/>
  <c r="D29"/>
  <c r="D28"/>
  <c r="D27"/>
  <c r="D25"/>
  <c r="D24"/>
  <c r="D23"/>
  <c r="D21"/>
  <c r="D20"/>
  <c r="D19"/>
  <c r="D17"/>
  <c r="D16"/>
  <c r="D15"/>
  <c r="D13"/>
  <c r="D12"/>
  <c r="D11"/>
  <c r="D9"/>
  <c r="D8"/>
  <c r="D7"/>
  <c r="D5"/>
  <c r="D4"/>
  <c r="F102"/>
  <c r="F101"/>
  <c r="F100"/>
  <c r="E100" s="1"/>
  <c r="F100" i="1" s="1"/>
  <c r="F99" i="5"/>
  <c r="E99" s="1"/>
  <c r="F99" i="1" s="1"/>
  <c r="F98" i="5"/>
  <c r="F97"/>
  <c r="F96"/>
  <c r="E96" s="1"/>
  <c r="F96" i="1" s="1"/>
  <c r="F95" i="5"/>
  <c r="E95" s="1"/>
  <c r="F95" i="1" s="1"/>
  <c r="F94" i="5"/>
  <c r="F93"/>
  <c r="F92"/>
  <c r="E92" s="1"/>
  <c r="F92" i="1" s="1"/>
  <c r="F91" i="5"/>
  <c r="E91" s="1"/>
  <c r="F91" i="1" s="1"/>
  <c r="F90" i="5"/>
  <c r="F89"/>
  <c r="F88"/>
  <c r="E88" s="1"/>
  <c r="F88" i="1" s="1"/>
  <c r="F87" i="5"/>
  <c r="E87" s="1"/>
  <c r="F87" i="1" s="1"/>
  <c r="F86" i="5"/>
  <c r="F85"/>
  <c r="F84"/>
  <c r="E84" s="1"/>
  <c r="F84" i="1" s="1"/>
  <c r="F83" i="5"/>
  <c r="E83" s="1"/>
  <c r="F83" i="1" s="1"/>
  <c r="F82" i="5"/>
  <c r="F81"/>
  <c r="F80"/>
  <c r="E80" s="1"/>
  <c r="F80" i="1" s="1"/>
  <c r="F79" i="5"/>
  <c r="E79" s="1"/>
  <c r="F79" i="1" s="1"/>
  <c r="F78" i="5"/>
  <c r="F77"/>
  <c r="F76"/>
  <c r="E76" s="1"/>
  <c r="F76" i="1" s="1"/>
  <c r="F75" i="5"/>
  <c r="E75" s="1"/>
  <c r="F75" i="1" s="1"/>
  <c r="F74" i="5"/>
  <c r="F73"/>
  <c r="F72"/>
  <c r="E72" s="1"/>
  <c r="F72" i="1" s="1"/>
  <c r="F71" i="5"/>
  <c r="E71" s="1"/>
  <c r="F71" i="1" s="1"/>
  <c r="F70" i="5"/>
  <c r="F69"/>
  <c r="F68"/>
  <c r="E68" s="1"/>
  <c r="F68" i="1" s="1"/>
  <c r="F67" i="5"/>
  <c r="E67" s="1"/>
  <c r="F67" i="1" s="1"/>
  <c r="F66" i="5"/>
  <c r="F65"/>
  <c r="F64"/>
  <c r="E64" s="1"/>
  <c r="F64" i="1" s="1"/>
  <c r="F63" i="5"/>
  <c r="E63" s="1"/>
  <c r="F63" i="1" s="1"/>
  <c r="F62" i="5"/>
  <c r="F61"/>
  <c r="F60"/>
  <c r="E60" s="1"/>
  <c r="F60" i="1" s="1"/>
  <c r="F59" i="5"/>
  <c r="E59" s="1"/>
  <c r="F59" i="1" s="1"/>
  <c r="F58" i="5"/>
  <c r="F57"/>
  <c r="F56"/>
  <c r="E56" s="1"/>
  <c r="F56" i="1" s="1"/>
  <c r="F55" i="5"/>
  <c r="E55" s="1"/>
  <c r="F55" i="1" s="1"/>
  <c r="F54" i="5"/>
  <c r="F53"/>
  <c r="F52"/>
  <c r="E52" s="1"/>
  <c r="F52" i="1" s="1"/>
  <c r="F51" i="5"/>
  <c r="E51" s="1"/>
  <c r="F51" i="1" s="1"/>
  <c r="F50" i="5"/>
  <c r="F49"/>
  <c r="F48"/>
  <c r="E48" s="1"/>
  <c r="F48" i="1" s="1"/>
  <c r="F47" i="5"/>
  <c r="E47" s="1"/>
  <c r="F47" i="1" s="1"/>
  <c r="F46" i="5"/>
  <c r="F45"/>
  <c r="F44"/>
  <c r="E44" s="1"/>
  <c r="F44" i="1" s="1"/>
  <c r="F43" i="5"/>
  <c r="E43" s="1"/>
  <c r="F43" i="1" s="1"/>
  <c r="F42" i="5"/>
  <c r="F41"/>
  <c r="F40"/>
  <c r="E40" s="1"/>
  <c r="F40" i="1" s="1"/>
  <c r="F39" i="5"/>
  <c r="E39" s="1"/>
  <c r="F39" i="1" s="1"/>
  <c r="F38" i="5"/>
  <c r="F37"/>
  <c r="F36"/>
  <c r="E36" s="1"/>
  <c r="F36" i="1" s="1"/>
  <c r="F35" i="5"/>
  <c r="E35" s="1"/>
  <c r="F35" i="1" s="1"/>
  <c r="F34" i="5"/>
  <c r="F33"/>
  <c r="F32"/>
  <c r="E32" s="1"/>
  <c r="F32" i="1" s="1"/>
  <c r="F31" i="5"/>
  <c r="E31" s="1"/>
  <c r="F31" i="1" s="1"/>
  <c r="F30" i="5"/>
  <c r="F29"/>
  <c r="F28"/>
  <c r="E28" s="1"/>
  <c r="F28" i="1" s="1"/>
  <c r="F27" i="5"/>
  <c r="E27" s="1"/>
  <c r="F27" i="1" s="1"/>
  <c r="F26" i="5"/>
  <c r="F25"/>
  <c r="F24"/>
  <c r="E24" s="1"/>
  <c r="F24" i="1" s="1"/>
  <c r="F23" i="5"/>
  <c r="E23" s="1"/>
  <c r="F23" i="1" s="1"/>
  <c r="F22" i="5"/>
  <c r="F21"/>
  <c r="F20"/>
  <c r="E20" s="1"/>
  <c r="F20" i="1" s="1"/>
  <c r="F19" i="5"/>
  <c r="E19" s="1"/>
  <c r="F19" i="1" s="1"/>
  <c r="F18" i="5"/>
  <c r="F17"/>
  <c r="F16"/>
  <c r="E16" s="1"/>
  <c r="F16" i="1" s="1"/>
  <c r="F15" i="5"/>
  <c r="E15" s="1"/>
  <c r="F15" i="1" s="1"/>
  <c r="F14" i="5"/>
  <c r="F13"/>
  <c r="F12"/>
  <c r="E12" s="1"/>
  <c r="F12" i="1" s="1"/>
  <c r="F11" i="5"/>
  <c r="E11" s="1"/>
  <c r="F11" i="1" s="1"/>
  <c r="F10" i="5"/>
  <c r="F9"/>
  <c r="F8"/>
  <c r="E8" s="1"/>
  <c r="F8" i="1" s="1"/>
  <c r="F7" i="5"/>
  <c r="E7" s="1"/>
  <c r="F7" i="1" s="1"/>
  <c r="F6" i="5"/>
  <c r="F5"/>
  <c r="F4"/>
  <c r="E4" s="1"/>
  <c r="F4" i="1" s="1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7"/>
  <c r="D3"/>
  <c r="W101" i="5"/>
  <c r="V101" s="1"/>
  <c r="C101" i="1" s="1"/>
  <c r="W100" i="5"/>
  <c r="W99"/>
  <c r="V99" s="1"/>
  <c r="C99" i="1" s="1"/>
  <c r="W98" i="5"/>
  <c r="W97"/>
  <c r="V97" s="1"/>
  <c r="C97" i="1" s="1"/>
  <c r="W96" i="5"/>
  <c r="W95"/>
  <c r="V95" s="1"/>
  <c r="C95" i="1" s="1"/>
  <c r="W94" i="5"/>
  <c r="W93"/>
  <c r="V93" s="1"/>
  <c r="C93" i="1" s="1"/>
  <c r="W92" i="5"/>
  <c r="W91"/>
  <c r="V91" s="1"/>
  <c r="C91" i="1" s="1"/>
  <c r="W90" i="5"/>
  <c r="W89"/>
  <c r="V89" s="1"/>
  <c r="C89" i="1" s="1"/>
  <c r="W88" i="5"/>
  <c r="W87"/>
  <c r="V87" s="1"/>
  <c r="C87" i="1" s="1"/>
  <c r="W86" i="5"/>
  <c r="W85"/>
  <c r="V85" s="1"/>
  <c r="C85" i="1" s="1"/>
  <c r="W84" i="5"/>
  <c r="W83"/>
  <c r="V83" s="1"/>
  <c r="C83" i="1" s="1"/>
  <c r="W82" i="5"/>
  <c r="W81"/>
  <c r="V81" s="1"/>
  <c r="C81" i="1" s="1"/>
  <c r="W80" i="5"/>
  <c r="W79"/>
  <c r="V79" s="1"/>
  <c r="C79" i="1" s="1"/>
  <c r="W78" i="5"/>
  <c r="W77"/>
  <c r="V77" s="1"/>
  <c r="C77" i="1" s="1"/>
  <c r="W76" i="5"/>
  <c r="W75"/>
  <c r="V75" s="1"/>
  <c r="C75" i="1" s="1"/>
  <c r="W74" i="5"/>
  <c r="W73"/>
  <c r="V73" s="1"/>
  <c r="C73" i="1" s="1"/>
  <c r="W72" i="5"/>
  <c r="W71"/>
  <c r="V71" s="1"/>
  <c r="C71" i="1" s="1"/>
  <c r="W70" i="5"/>
  <c r="W69"/>
  <c r="V69" s="1"/>
  <c r="C69" i="1" s="1"/>
  <c r="W68" i="5"/>
  <c r="W67"/>
  <c r="V67" s="1"/>
  <c r="C67" i="1" s="1"/>
  <c r="W66" i="5"/>
  <c r="W65"/>
  <c r="V65" s="1"/>
  <c r="C65" i="1" s="1"/>
  <c r="W64" i="5"/>
  <c r="W63"/>
  <c r="V63" s="1"/>
  <c r="C63" i="1" s="1"/>
  <c r="W62" i="5"/>
  <c r="W61"/>
  <c r="V61" s="1"/>
  <c r="C61" i="1" s="1"/>
  <c r="W60" i="5"/>
  <c r="W59"/>
  <c r="V59" s="1"/>
  <c r="C59" i="1" s="1"/>
  <c r="W58" i="5"/>
  <c r="W57"/>
  <c r="V57" s="1"/>
  <c r="C57" i="1" s="1"/>
  <c r="W56" i="5"/>
  <c r="W55"/>
  <c r="V55" s="1"/>
  <c r="C55" i="1" s="1"/>
  <c r="W54" i="5"/>
  <c r="W53"/>
  <c r="V53" s="1"/>
  <c r="C53" i="1" s="1"/>
  <c r="W52" i="5"/>
  <c r="W51"/>
  <c r="V51" s="1"/>
  <c r="C51" i="1" s="1"/>
  <c r="W50" i="5"/>
  <c r="W49"/>
  <c r="V49" s="1"/>
  <c r="C49" i="1" s="1"/>
  <c r="W48" i="5"/>
  <c r="W47"/>
  <c r="V47" s="1"/>
  <c r="C47" i="1" s="1"/>
  <c r="W46" i="5"/>
  <c r="W45"/>
  <c r="V45" s="1"/>
  <c r="C45" i="1" s="1"/>
  <c r="W44" i="5"/>
  <c r="W43"/>
  <c r="V43" s="1"/>
  <c r="C43" i="1" s="1"/>
  <c r="W42" i="5"/>
  <c r="W41"/>
  <c r="V41" s="1"/>
  <c r="C41" i="1" s="1"/>
  <c r="W40" i="5"/>
  <c r="W39"/>
  <c r="V39" s="1"/>
  <c r="C39" i="1" s="1"/>
  <c r="W38" i="5"/>
  <c r="W37"/>
  <c r="V37" s="1"/>
  <c r="C37" i="1" s="1"/>
  <c r="W36" i="5"/>
  <c r="W35"/>
  <c r="V35" s="1"/>
  <c r="C35" i="1" s="1"/>
  <c r="W34" i="5"/>
  <c r="W33"/>
  <c r="V33" s="1"/>
  <c r="C33" i="1" s="1"/>
  <c r="W32" i="5"/>
  <c r="W31"/>
  <c r="V31" s="1"/>
  <c r="C31" i="1" s="1"/>
  <c r="W30" i="5"/>
  <c r="W29"/>
  <c r="V29" s="1"/>
  <c r="C29" i="1" s="1"/>
  <c r="W28" i="5"/>
  <c r="W27"/>
  <c r="V27" s="1"/>
  <c r="C27" i="1" s="1"/>
  <c r="W26" i="5"/>
  <c r="W25"/>
  <c r="V25" s="1"/>
  <c r="C25" i="1" s="1"/>
  <c r="W24" i="5"/>
  <c r="W23"/>
  <c r="V23" s="1"/>
  <c r="C23" i="1" s="1"/>
  <c r="W22" i="5"/>
  <c r="W21"/>
  <c r="V21" s="1"/>
  <c r="C21" i="1" s="1"/>
  <c r="W20" i="5"/>
  <c r="W19"/>
  <c r="V19" s="1"/>
  <c r="C19" i="1" s="1"/>
  <c r="W18" i="5"/>
  <c r="W17"/>
  <c r="V17" s="1"/>
  <c r="C17" i="1" s="1"/>
  <c r="W16" i="5"/>
  <c r="W15"/>
  <c r="V15" s="1"/>
  <c r="C15" i="1" s="1"/>
  <c r="W14" i="5"/>
  <c r="W13"/>
  <c r="V13" s="1"/>
  <c r="C13" i="1" s="1"/>
  <c r="W12" i="5"/>
  <c r="W11"/>
  <c r="V11" s="1"/>
  <c r="C11" i="1" s="1"/>
  <c r="W10" i="5"/>
  <c r="W9"/>
  <c r="V9" s="1"/>
  <c r="C9" i="1" s="1"/>
  <c r="W8" i="5"/>
  <c r="W7"/>
  <c r="V7" s="1"/>
  <c r="C7" i="1" s="1"/>
  <c r="W6" i="5"/>
  <c r="W5"/>
  <c r="V5" s="1"/>
  <c r="C5" i="1" s="1"/>
  <c r="W4" i="5"/>
  <c r="W3"/>
  <c r="V3" s="1"/>
  <c r="W102"/>
  <c r="F3"/>
  <c r="E3" s="1"/>
  <c r="F3" i="1" s="1"/>
  <c r="B3" i="5"/>
  <c r="S3"/>
  <c r="S4"/>
  <c r="B4" i="1" s="1"/>
  <c r="S5" i="5"/>
  <c r="B5" i="1" s="1"/>
  <c r="S6" i="5"/>
  <c r="B6" i="1" s="1"/>
  <c r="S7" i="5"/>
  <c r="B7" i="1" s="1"/>
  <c r="S8" i="5"/>
  <c r="B8" i="1" s="1"/>
  <c r="S9" i="5"/>
  <c r="B9" i="1" s="1"/>
  <c r="S10" i="5"/>
  <c r="B10" i="1" s="1"/>
  <c r="S11" i="5"/>
  <c r="B11" i="1" s="1"/>
  <c r="S12" i="5"/>
  <c r="B12" i="1" s="1"/>
  <c r="S13" i="5"/>
  <c r="B13" i="1" s="1"/>
  <c r="S14" i="5"/>
  <c r="B14" i="1" s="1"/>
  <c r="S15" i="5"/>
  <c r="B15" i="1" s="1"/>
  <c r="S16" i="5"/>
  <c r="B16" i="1" s="1"/>
  <c r="S17" i="5"/>
  <c r="B17" i="1" s="1"/>
  <c r="S18" i="5"/>
  <c r="B18" i="1" s="1"/>
  <c r="S19" i="5"/>
  <c r="B19" i="1" s="1"/>
  <c r="S20" i="5"/>
  <c r="B20" i="1" s="1"/>
  <c r="S21" i="5"/>
  <c r="B21" i="1" s="1"/>
  <c r="S22" i="5"/>
  <c r="B22" i="1" s="1"/>
  <c r="S23" i="5"/>
  <c r="B23" i="1" s="1"/>
  <c r="S24" i="5"/>
  <c r="B24" i="1" s="1"/>
  <c r="S25" i="5"/>
  <c r="B25" i="1" s="1"/>
  <c r="S26" i="5"/>
  <c r="B26" i="1" s="1"/>
  <c r="S27" i="5"/>
  <c r="B27" i="1" s="1"/>
  <c r="S28" i="5"/>
  <c r="B28" i="1" s="1"/>
  <c r="S29" i="5"/>
  <c r="B29" i="1" s="1"/>
  <c r="S30" i="5"/>
  <c r="B30" i="1" s="1"/>
  <c r="S31" i="5"/>
  <c r="B31" i="1" s="1"/>
  <c r="S32" i="5"/>
  <c r="B32" i="1" s="1"/>
  <c r="S33" i="5"/>
  <c r="B33" i="1" s="1"/>
  <c r="S34" i="5"/>
  <c r="B34" i="1" s="1"/>
  <c r="S35" i="5"/>
  <c r="B35" i="1" s="1"/>
  <c r="S36" i="5"/>
  <c r="B36" i="1" s="1"/>
  <c r="S37" i="5"/>
  <c r="B37" i="1" s="1"/>
  <c r="S38" i="5"/>
  <c r="B38" i="1" s="1"/>
  <c r="S39" i="5"/>
  <c r="B39" i="1" s="1"/>
  <c r="S40" i="5"/>
  <c r="B40" i="1" s="1"/>
  <c r="S41" i="5"/>
  <c r="B41" i="1" s="1"/>
  <c r="S42" i="5"/>
  <c r="B42" i="1" s="1"/>
  <c r="S43" i="5"/>
  <c r="B43" i="1" s="1"/>
  <c r="S44" i="5"/>
  <c r="B44" i="1" s="1"/>
  <c r="S45" i="5"/>
  <c r="B45" i="1" s="1"/>
  <c r="S46" i="5"/>
  <c r="B46" i="1" s="1"/>
  <c r="S47" i="5"/>
  <c r="B47" i="1" s="1"/>
  <c r="S48" i="5"/>
  <c r="B48" i="1" s="1"/>
  <c r="S49" i="5"/>
  <c r="B49" i="1" s="1"/>
  <c r="S50" i="5"/>
  <c r="B50" i="1" s="1"/>
  <c r="S51" i="5"/>
  <c r="B51" i="1" s="1"/>
  <c r="S52" i="5"/>
  <c r="B52" i="1" s="1"/>
  <c r="S53" i="5"/>
  <c r="B53" i="1" s="1"/>
  <c r="S54" i="5"/>
  <c r="B54" i="1" s="1"/>
  <c r="S55" i="5"/>
  <c r="B55" i="1" s="1"/>
  <c r="S56" i="5"/>
  <c r="B56" i="1" s="1"/>
  <c r="S57" i="5"/>
  <c r="B57" i="1" s="1"/>
  <c r="S58" i="5"/>
  <c r="B58" i="1" s="1"/>
  <c r="S59" i="5"/>
  <c r="B59" i="1" s="1"/>
  <c r="S60" i="5"/>
  <c r="B60" i="1" s="1"/>
  <c r="S61" i="5"/>
  <c r="B61" i="1" s="1"/>
  <c r="S62" i="5"/>
  <c r="B62" i="1" s="1"/>
  <c r="S63" i="5"/>
  <c r="B63" i="1" s="1"/>
  <c r="S64" i="5"/>
  <c r="B64" i="1" s="1"/>
  <c r="S65" i="5"/>
  <c r="B65" i="1" s="1"/>
  <c r="S66" i="5"/>
  <c r="B66" i="1" s="1"/>
  <c r="S67" i="5"/>
  <c r="B67" i="1" s="1"/>
  <c r="S68" i="5"/>
  <c r="B68" i="1" s="1"/>
  <c r="S69" i="5"/>
  <c r="B69" i="1" s="1"/>
  <c r="S70" i="5"/>
  <c r="B70" i="1" s="1"/>
  <c r="S71" i="5"/>
  <c r="B71" i="1" s="1"/>
  <c r="S72" i="5"/>
  <c r="B72" i="1" s="1"/>
  <c r="S73" i="5"/>
  <c r="B73" i="1" s="1"/>
  <c r="S74" i="5"/>
  <c r="B74" i="1" s="1"/>
  <c r="S75" i="5"/>
  <c r="B75" i="1" s="1"/>
  <c r="S76" i="5"/>
  <c r="B76" i="1" s="1"/>
  <c r="S77" i="5"/>
  <c r="B77" i="1" s="1"/>
  <c r="S78" i="5"/>
  <c r="B78" i="1" s="1"/>
  <c r="S79" i="5"/>
  <c r="B79" i="1" s="1"/>
  <c r="S80" i="5"/>
  <c r="B80" i="1" s="1"/>
  <c r="S81" i="5"/>
  <c r="B81" i="1" s="1"/>
  <c r="S82" i="5"/>
  <c r="B82" i="1" s="1"/>
  <c r="S83" i="5"/>
  <c r="B83" i="1" s="1"/>
  <c r="S84" i="5"/>
  <c r="B84" i="1" s="1"/>
  <c r="S85" i="5"/>
  <c r="B85" i="1" s="1"/>
  <c r="S86" i="5"/>
  <c r="B86" i="1" s="1"/>
  <c r="S87" i="5"/>
  <c r="B87" i="1" s="1"/>
  <c r="S88" i="5"/>
  <c r="B88" i="1" s="1"/>
  <c r="S89" i="5"/>
  <c r="B89" i="1" s="1"/>
  <c r="S90" i="5"/>
  <c r="B90" i="1" s="1"/>
  <c r="S91" i="5"/>
  <c r="B91" i="1" s="1"/>
  <c r="S92" i="5"/>
  <c r="B92" i="1" s="1"/>
  <c r="S93" i="5"/>
  <c r="B93" i="1" s="1"/>
  <c r="S94" i="5"/>
  <c r="B94" i="1" s="1"/>
  <c r="S95" i="5"/>
  <c r="B95" i="1" s="1"/>
  <c r="S96" i="5"/>
  <c r="B96" i="1" s="1"/>
  <c r="S97" i="5"/>
  <c r="B97" i="1" s="1"/>
  <c r="S98" i="5"/>
  <c r="B98" i="1" s="1"/>
  <c r="S99" i="5"/>
  <c r="B99" i="1" s="1"/>
  <c r="S100" i="5"/>
  <c r="B100" i="1" s="1"/>
  <c r="S101" i="5"/>
  <c r="B101" i="1" s="1"/>
  <c r="S102" i="5"/>
  <c r="B102" i="1" s="1"/>
  <c r="B3" l="1"/>
  <c r="U3" i="5"/>
  <c r="V4"/>
  <c r="C4" i="1" s="1"/>
  <c r="V8" i="5"/>
  <c r="C8" i="1" s="1"/>
  <c r="V12" i="5"/>
  <c r="C12" i="1" s="1"/>
  <c r="V16" i="5"/>
  <c r="C16" i="1" s="1"/>
  <c r="V20" i="5"/>
  <c r="C20" i="1" s="1"/>
  <c r="V24" i="5"/>
  <c r="C24" i="1" s="1"/>
  <c r="V28" i="5"/>
  <c r="C28" i="1" s="1"/>
  <c r="V32" i="5"/>
  <c r="C32" i="1" s="1"/>
  <c r="V36" i="5"/>
  <c r="C36" i="1" s="1"/>
  <c r="V40" i="5"/>
  <c r="C40" i="1" s="1"/>
  <c r="V44" i="5"/>
  <c r="C44" i="1" s="1"/>
  <c r="V48" i="5"/>
  <c r="C48" i="1" s="1"/>
  <c r="V52" i="5"/>
  <c r="C52" i="1" s="1"/>
  <c r="V56" i="5"/>
  <c r="C56" i="1" s="1"/>
  <c r="V60" i="5"/>
  <c r="C60" i="1" s="1"/>
  <c r="V64" i="5"/>
  <c r="C64" i="1" s="1"/>
  <c r="V68" i="5"/>
  <c r="C68" i="1" s="1"/>
  <c r="V72" i="5"/>
  <c r="C72" i="1" s="1"/>
  <c r="V76" i="5"/>
  <c r="C76" i="1" s="1"/>
  <c r="V80" i="5"/>
  <c r="C80" i="1" s="1"/>
  <c r="V84" i="5"/>
  <c r="C84" i="1" s="1"/>
  <c r="V88" i="5"/>
  <c r="C88" i="1" s="1"/>
  <c r="V92" i="5"/>
  <c r="C92" i="1" s="1"/>
  <c r="V96" i="5"/>
  <c r="C96" i="1" s="1"/>
  <c r="V100" i="5"/>
  <c r="C100" i="1" s="1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G5"/>
  <c r="I5" s="1"/>
  <c r="Y5" s="1"/>
  <c r="G9"/>
  <c r="I9" s="1"/>
  <c r="Y9" s="1"/>
  <c r="G13"/>
  <c r="J13" s="1"/>
  <c r="Z13" s="1"/>
  <c r="G17"/>
  <c r="G21"/>
  <c r="I21" s="1"/>
  <c r="Y21" s="1"/>
  <c r="G25"/>
  <c r="I25" s="1"/>
  <c r="Y25" s="1"/>
  <c r="G29"/>
  <c r="G33"/>
  <c r="G37"/>
  <c r="I37" s="1"/>
  <c r="Y37" s="1"/>
  <c r="G41"/>
  <c r="I41" s="1"/>
  <c r="Y41" s="1"/>
  <c r="G45"/>
  <c r="G49"/>
  <c r="G53"/>
  <c r="I53" s="1"/>
  <c r="Y53" s="1"/>
  <c r="G57"/>
  <c r="I57" s="1"/>
  <c r="Y57" s="1"/>
  <c r="G61"/>
  <c r="I61" s="1"/>
  <c r="Y61" s="1"/>
  <c r="G65"/>
  <c r="G69"/>
  <c r="I69" s="1"/>
  <c r="Y69" s="1"/>
  <c r="G73"/>
  <c r="I73" s="1"/>
  <c r="Y73" s="1"/>
  <c r="G77"/>
  <c r="J77" s="1"/>
  <c r="Z77" s="1"/>
  <c r="G81"/>
  <c r="G85"/>
  <c r="I85" s="1"/>
  <c r="Y85" s="1"/>
  <c r="G89"/>
  <c r="I89" s="1"/>
  <c r="Y89" s="1"/>
  <c r="G93"/>
  <c r="G97"/>
  <c r="G101"/>
  <c r="I101" s="1"/>
  <c r="Y101" s="1"/>
  <c r="E6" i="5"/>
  <c r="F6" i="1" s="1"/>
  <c r="E10" i="5"/>
  <c r="F10" i="1" s="1"/>
  <c r="E14" i="5"/>
  <c r="F14" i="1" s="1"/>
  <c r="E18" i="5"/>
  <c r="F18" i="1" s="1"/>
  <c r="E22" i="5"/>
  <c r="F22" i="1" s="1"/>
  <c r="E26" i="5"/>
  <c r="F26" i="1" s="1"/>
  <c r="E30" i="5"/>
  <c r="F30" i="1" s="1"/>
  <c r="E34" i="5"/>
  <c r="F34" i="1" s="1"/>
  <c r="E38" i="5"/>
  <c r="F38" i="1" s="1"/>
  <c r="E42" i="5"/>
  <c r="F42" i="1" s="1"/>
  <c r="E46" i="5"/>
  <c r="F46" i="1" s="1"/>
  <c r="E50" i="5"/>
  <c r="F50" i="1" s="1"/>
  <c r="E54" i="5"/>
  <c r="F54" i="1" s="1"/>
  <c r="E58" i="5"/>
  <c r="F58" i="1" s="1"/>
  <c r="E62" i="5"/>
  <c r="F62" i="1" s="1"/>
  <c r="E66" i="5"/>
  <c r="F66" i="1" s="1"/>
  <c r="E70" i="5"/>
  <c r="F70" i="1" s="1"/>
  <c r="E74" i="5"/>
  <c r="F74" i="1" s="1"/>
  <c r="E78" i="5"/>
  <c r="F78" i="1" s="1"/>
  <c r="E82" i="5"/>
  <c r="F82" i="1" s="1"/>
  <c r="E86" i="5"/>
  <c r="F86" i="1" s="1"/>
  <c r="E90" i="5"/>
  <c r="F90" i="1" s="1"/>
  <c r="E94" i="5"/>
  <c r="F94" i="1" s="1"/>
  <c r="E98" i="5"/>
  <c r="F98" i="1" s="1"/>
  <c r="E102" i="5"/>
  <c r="F102" i="1" s="1"/>
  <c r="G4"/>
  <c r="G8"/>
  <c r="G12"/>
  <c r="J12" s="1"/>
  <c r="Z12" s="1"/>
  <c r="G16"/>
  <c r="G20"/>
  <c r="G24"/>
  <c r="G28"/>
  <c r="J28" s="1"/>
  <c r="Z28" s="1"/>
  <c r="G32"/>
  <c r="G36"/>
  <c r="J36" s="1"/>
  <c r="Z36" s="1"/>
  <c r="G40"/>
  <c r="G44"/>
  <c r="J44" s="1"/>
  <c r="Z44" s="1"/>
  <c r="G48"/>
  <c r="J48" s="1"/>
  <c r="Z48" s="1"/>
  <c r="G52"/>
  <c r="G56"/>
  <c r="G60"/>
  <c r="J60" s="1"/>
  <c r="Z60" s="1"/>
  <c r="G64"/>
  <c r="J64" s="1"/>
  <c r="Z64" s="1"/>
  <c r="G68"/>
  <c r="G72"/>
  <c r="G76"/>
  <c r="J76" s="1"/>
  <c r="Z76" s="1"/>
  <c r="G80"/>
  <c r="G84"/>
  <c r="G88"/>
  <c r="G92"/>
  <c r="J92" s="1"/>
  <c r="Z92" s="1"/>
  <c r="G96"/>
  <c r="G100"/>
  <c r="J100" s="1"/>
  <c r="Z100" s="1"/>
  <c r="V102" i="5"/>
  <c r="C102" i="1" s="1"/>
  <c r="V6" i="5"/>
  <c r="C6" i="1" s="1"/>
  <c r="I6" s="1"/>
  <c r="Y6" s="1"/>
  <c r="V10" i="5"/>
  <c r="C10" i="1" s="1"/>
  <c r="I10" s="1"/>
  <c r="Y10" s="1"/>
  <c r="V14" i="5"/>
  <c r="C14" i="1" s="1"/>
  <c r="I14" s="1"/>
  <c r="Y14" s="1"/>
  <c r="V18" i="5"/>
  <c r="C18" i="1" s="1"/>
  <c r="V22" i="5"/>
  <c r="C22" i="1" s="1"/>
  <c r="I22" s="1"/>
  <c r="Y22" s="1"/>
  <c r="V26" i="5"/>
  <c r="C26" i="1" s="1"/>
  <c r="J26" s="1"/>
  <c r="Z26" s="1"/>
  <c r="V30" i="5"/>
  <c r="C30" i="1" s="1"/>
  <c r="I30" s="1"/>
  <c r="Y30" s="1"/>
  <c r="V34" i="5"/>
  <c r="C34" i="1" s="1"/>
  <c r="V38" i="5"/>
  <c r="C38" i="1" s="1"/>
  <c r="I38" s="1"/>
  <c r="Y38" s="1"/>
  <c r="V42" i="5"/>
  <c r="C42" i="1" s="1"/>
  <c r="V46" i="5"/>
  <c r="C46" i="1" s="1"/>
  <c r="I46" s="1"/>
  <c r="Y46" s="1"/>
  <c r="V50" i="5"/>
  <c r="C50" i="1" s="1"/>
  <c r="V54" i="5"/>
  <c r="C54" i="1" s="1"/>
  <c r="I54" s="1"/>
  <c r="Y54" s="1"/>
  <c r="V58" i="5"/>
  <c r="C58" i="1" s="1"/>
  <c r="I58" s="1"/>
  <c r="Y58" s="1"/>
  <c r="V62" i="5"/>
  <c r="C62" i="1" s="1"/>
  <c r="I62" s="1"/>
  <c r="Y62" s="1"/>
  <c r="V66" i="5"/>
  <c r="C66" i="1" s="1"/>
  <c r="V70" i="5"/>
  <c r="C70" i="1" s="1"/>
  <c r="I70" s="1"/>
  <c r="Y70" s="1"/>
  <c r="V74" i="5"/>
  <c r="C74" i="1" s="1"/>
  <c r="I74" s="1"/>
  <c r="Y74" s="1"/>
  <c r="V78" i="5"/>
  <c r="C78" i="1" s="1"/>
  <c r="I78" s="1"/>
  <c r="Y78" s="1"/>
  <c r="V82" i="5"/>
  <c r="C82" i="1" s="1"/>
  <c r="V86" i="5"/>
  <c r="C86" i="1" s="1"/>
  <c r="I86" s="1"/>
  <c r="Y86" s="1"/>
  <c r="V90" i="5"/>
  <c r="C90" i="1" s="1"/>
  <c r="J90" s="1"/>
  <c r="Z90" s="1"/>
  <c r="V94" i="5"/>
  <c r="C94" i="1" s="1"/>
  <c r="I94" s="1"/>
  <c r="Y94" s="1"/>
  <c r="V98" i="5"/>
  <c r="C98" i="1" s="1"/>
  <c r="E5" i="5"/>
  <c r="F5" i="1" s="1"/>
  <c r="E9" i="5"/>
  <c r="F9" i="1" s="1"/>
  <c r="E13" i="5"/>
  <c r="F13" i="1" s="1"/>
  <c r="E17" i="5"/>
  <c r="F17" i="1" s="1"/>
  <c r="E21" i="5"/>
  <c r="F21" i="1" s="1"/>
  <c r="E25" i="5"/>
  <c r="F25" i="1" s="1"/>
  <c r="E29" i="5"/>
  <c r="F29" i="1" s="1"/>
  <c r="E33" i="5"/>
  <c r="F33" i="1" s="1"/>
  <c r="E37" i="5"/>
  <c r="F37" i="1" s="1"/>
  <c r="E41" i="5"/>
  <c r="F41" i="1" s="1"/>
  <c r="E45" i="5"/>
  <c r="F45" i="1" s="1"/>
  <c r="E49" i="5"/>
  <c r="F49" i="1" s="1"/>
  <c r="E53" i="5"/>
  <c r="F53" i="1" s="1"/>
  <c r="E57" i="5"/>
  <c r="F57" i="1" s="1"/>
  <c r="E61" i="5"/>
  <c r="F61" i="1" s="1"/>
  <c r="E65" i="5"/>
  <c r="F65" i="1" s="1"/>
  <c r="E69" i="5"/>
  <c r="F69" i="1" s="1"/>
  <c r="E73" i="5"/>
  <c r="F73" i="1" s="1"/>
  <c r="E77" i="5"/>
  <c r="F77" i="1" s="1"/>
  <c r="E81" i="5"/>
  <c r="F81" i="1" s="1"/>
  <c r="E85" i="5"/>
  <c r="F85" i="1" s="1"/>
  <c r="E89" i="5"/>
  <c r="F89" i="1" s="1"/>
  <c r="E93" i="5"/>
  <c r="F93" i="1" s="1"/>
  <c r="E97" i="5"/>
  <c r="F97" i="1" s="1"/>
  <c r="E101" i="5"/>
  <c r="F101" i="1" s="1"/>
  <c r="G3"/>
  <c r="G7"/>
  <c r="G11"/>
  <c r="G15"/>
  <c r="I15" s="1"/>
  <c r="Y15" s="1"/>
  <c r="G19"/>
  <c r="I19" s="1"/>
  <c r="Y19" s="1"/>
  <c r="G23"/>
  <c r="G27"/>
  <c r="G31"/>
  <c r="I31" s="1"/>
  <c r="Y31" s="1"/>
  <c r="G35"/>
  <c r="I35" s="1"/>
  <c r="Y35" s="1"/>
  <c r="G39"/>
  <c r="I39" s="1"/>
  <c r="Y39" s="1"/>
  <c r="G43"/>
  <c r="G47"/>
  <c r="I47" s="1"/>
  <c r="Y47" s="1"/>
  <c r="G51"/>
  <c r="I51" s="1"/>
  <c r="Y51" s="1"/>
  <c r="G55"/>
  <c r="J55" s="1"/>
  <c r="Z55" s="1"/>
  <c r="G59"/>
  <c r="G63"/>
  <c r="I63" s="1"/>
  <c r="Y63" s="1"/>
  <c r="G67"/>
  <c r="I67" s="1"/>
  <c r="Y67" s="1"/>
  <c r="G71"/>
  <c r="G75"/>
  <c r="G79"/>
  <c r="I79" s="1"/>
  <c r="Y79" s="1"/>
  <c r="G83"/>
  <c r="I83" s="1"/>
  <c r="Y83" s="1"/>
  <c r="G87"/>
  <c r="G91"/>
  <c r="G95"/>
  <c r="I95" s="1"/>
  <c r="Y95" s="1"/>
  <c r="G99"/>
  <c r="I99" s="1"/>
  <c r="Y99" s="1"/>
  <c r="J14"/>
  <c r="Z14" s="1"/>
  <c r="J18"/>
  <c r="Z18" s="1"/>
  <c r="I18"/>
  <c r="Y18" s="1"/>
  <c r="I26"/>
  <c r="Y26" s="1"/>
  <c r="J30"/>
  <c r="Z30" s="1"/>
  <c r="J34"/>
  <c r="Z34" s="1"/>
  <c r="I34"/>
  <c r="Y34" s="1"/>
  <c r="J42"/>
  <c r="Z42" s="1"/>
  <c r="I42"/>
  <c r="Y42" s="1"/>
  <c r="J50"/>
  <c r="Z50" s="1"/>
  <c r="I50"/>
  <c r="Y50" s="1"/>
  <c r="J58"/>
  <c r="Z58" s="1"/>
  <c r="J66"/>
  <c r="Z66" s="1"/>
  <c r="I66"/>
  <c r="Y66" s="1"/>
  <c r="J78"/>
  <c r="Z78" s="1"/>
  <c r="J82"/>
  <c r="Z82" s="1"/>
  <c r="I82"/>
  <c r="Y82" s="1"/>
  <c r="I90"/>
  <c r="Y90" s="1"/>
  <c r="J94"/>
  <c r="Z94" s="1"/>
  <c r="J98"/>
  <c r="Z98" s="1"/>
  <c r="I98"/>
  <c r="Y98" s="1"/>
  <c r="J102"/>
  <c r="Z102" s="1"/>
  <c r="I102"/>
  <c r="Y102" s="1"/>
  <c r="I13"/>
  <c r="Y13" s="1"/>
  <c r="J17"/>
  <c r="Z17" s="1"/>
  <c r="I17"/>
  <c r="Y17" s="1"/>
  <c r="J29"/>
  <c r="Z29" s="1"/>
  <c r="I29"/>
  <c r="Y29" s="1"/>
  <c r="J33"/>
  <c r="Z33" s="1"/>
  <c r="I33"/>
  <c r="Y33" s="1"/>
  <c r="J37"/>
  <c r="Z37" s="1"/>
  <c r="J45"/>
  <c r="Z45" s="1"/>
  <c r="I45"/>
  <c r="Y45" s="1"/>
  <c r="J49"/>
  <c r="Z49" s="1"/>
  <c r="I49"/>
  <c r="Y49" s="1"/>
  <c r="J61"/>
  <c r="Z61" s="1"/>
  <c r="J65"/>
  <c r="Z65" s="1"/>
  <c r="I65"/>
  <c r="Y65" s="1"/>
  <c r="I77"/>
  <c r="Y77" s="1"/>
  <c r="J81"/>
  <c r="Z81" s="1"/>
  <c r="I81"/>
  <c r="Y81" s="1"/>
  <c r="J93"/>
  <c r="Z93" s="1"/>
  <c r="I93"/>
  <c r="Y93" s="1"/>
  <c r="J97"/>
  <c r="Z97" s="1"/>
  <c r="I97"/>
  <c r="Y97" s="1"/>
  <c r="J101"/>
  <c r="Z101" s="1"/>
  <c r="J4"/>
  <c r="Z4" s="1"/>
  <c r="J8"/>
  <c r="Z8" s="1"/>
  <c r="I8"/>
  <c r="Y8" s="1"/>
  <c r="J16"/>
  <c r="Z16" s="1"/>
  <c r="I16"/>
  <c r="Y16" s="1"/>
  <c r="J20"/>
  <c r="Z20" s="1"/>
  <c r="J24"/>
  <c r="Z24" s="1"/>
  <c r="I24"/>
  <c r="Y24" s="1"/>
  <c r="J32"/>
  <c r="Z32" s="1"/>
  <c r="J40"/>
  <c r="Z40" s="1"/>
  <c r="I40"/>
  <c r="Y40" s="1"/>
  <c r="J52"/>
  <c r="Z52" s="1"/>
  <c r="J56"/>
  <c r="Z56" s="1"/>
  <c r="I56"/>
  <c r="Y56" s="1"/>
  <c r="I64"/>
  <c r="Y64" s="1"/>
  <c r="J68"/>
  <c r="Z68" s="1"/>
  <c r="J72"/>
  <c r="Z72" s="1"/>
  <c r="I72"/>
  <c r="Y72" s="1"/>
  <c r="J80"/>
  <c r="Z80" s="1"/>
  <c r="I80"/>
  <c r="Y80" s="1"/>
  <c r="J84"/>
  <c r="Z84" s="1"/>
  <c r="J88"/>
  <c r="Z88" s="1"/>
  <c r="I88"/>
  <c r="Y88" s="1"/>
  <c r="J96"/>
  <c r="Z96" s="1"/>
  <c r="J7"/>
  <c r="Z7" s="1"/>
  <c r="I7"/>
  <c r="Y7" s="1"/>
  <c r="J11"/>
  <c r="Z11" s="1"/>
  <c r="I11"/>
  <c r="Y11" s="1"/>
  <c r="J15"/>
  <c r="Z15" s="1"/>
  <c r="J23"/>
  <c r="Z23" s="1"/>
  <c r="I23"/>
  <c r="Y23" s="1"/>
  <c r="J27"/>
  <c r="Z27" s="1"/>
  <c r="I27"/>
  <c r="Y27" s="1"/>
  <c r="J39"/>
  <c r="Z39" s="1"/>
  <c r="J43"/>
  <c r="Z43" s="1"/>
  <c r="I43"/>
  <c r="Y43" s="1"/>
  <c r="I55"/>
  <c r="Y55" s="1"/>
  <c r="J59"/>
  <c r="Z59" s="1"/>
  <c r="I59"/>
  <c r="Y59" s="1"/>
  <c r="J71"/>
  <c r="Z71" s="1"/>
  <c r="I71"/>
  <c r="Y71" s="1"/>
  <c r="J75"/>
  <c r="Z75" s="1"/>
  <c r="I75"/>
  <c r="Y75" s="1"/>
  <c r="J79"/>
  <c r="Z79" s="1"/>
  <c r="J87"/>
  <c r="Z87" s="1"/>
  <c r="I87"/>
  <c r="Y87" s="1"/>
  <c r="J91"/>
  <c r="Z91" s="1"/>
  <c r="I91"/>
  <c r="Y91" s="1"/>
  <c r="P115" i="5"/>
  <c r="P114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O5" s="1"/>
  <c r="M4"/>
  <c r="O4" s="1"/>
  <c r="M3"/>
  <c r="O3" s="1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I96" i="1" l="1"/>
  <c r="Y96" s="1"/>
  <c r="I48"/>
  <c r="Y48" s="1"/>
  <c r="I32"/>
  <c r="Y32" s="1"/>
  <c r="J46"/>
  <c r="Z46" s="1"/>
  <c r="I92"/>
  <c r="Y92" s="1"/>
  <c r="I76"/>
  <c r="Y76" s="1"/>
  <c r="I60"/>
  <c r="Y60" s="1"/>
  <c r="I44"/>
  <c r="Y44" s="1"/>
  <c r="I28"/>
  <c r="Y28" s="1"/>
  <c r="I12"/>
  <c r="Y12" s="1"/>
  <c r="J95"/>
  <c r="Z95" s="1"/>
  <c r="J31"/>
  <c r="Z31" s="1"/>
  <c r="J53"/>
  <c r="Z53" s="1"/>
  <c r="J47"/>
  <c r="Z47" s="1"/>
  <c r="J69"/>
  <c r="Z69" s="1"/>
  <c r="J5"/>
  <c r="Z5" s="1"/>
  <c r="J74"/>
  <c r="Z74" s="1"/>
  <c r="J10"/>
  <c r="Z10" s="1"/>
  <c r="I100"/>
  <c r="Y100" s="1"/>
  <c r="I84"/>
  <c r="Y84" s="1"/>
  <c r="I68"/>
  <c r="Y68" s="1"/>
  <c r="I52"/>
  <c r="Y52" s="1"/>
  <c r="I36"/>
  <c r="Y36" s="1"/>
  <c r="I20"/>
  <c r="Y20" s="1"/>
  <c r="I4"/>
  <c r="Y4" s="1"/>
  <c r="J63"/>
  <c r="Z63" s="1"/>
  <c r="J85"/>
  <c r="Z85" s="1"/>
  <c r="J21"/>
  <c r="Z21" s="1"/>
  <c r="J62"/>
  <c r="Z62" s="1"/>
  <c r="J99"/>
  <c r="Z99" s="1"/>
  <c r="J83"/>
  <c r="Z83" s="1"/>
  <c r="J67"/>
  <c r="Z67" s="1"/>
  <c r="J51"/>
  <c r="Z51" s="1"/>
  <c r="J35"/>
  <c r="Z35" s="1"/>
  <c r="J19"/>
  <c r="Z19" s="1"/>
  <c r="J89"/>
  <c r="Z89" s="1"/>
  <c r="J73"/>
  <c r="Z73" s="1"/>
  <c r="J57"/>
  <c r="Z57" s="1"/>
  <c r="J41"/>
  <c r="Z41" s="1"/>
  <c r="J25"/>
  <c r="Z25" s="1"/>
  <c r="J9"/>
  <c r="Z9" s="1"/>
  <c r="J86"/>
  <c r="Z86" s="1"/>
  <c r="J70"/>
  <c r="Z70" s="1"/>
  <c r="J54"/>
  <c r="Z54" s="1"/>
  <c r="J38"/>
  <c r="Z38" s="1"/>
  <c r="J22"/>
  <c r="Z22" s="1"/>
  <c r="J6"/>
  <c r="Z6" s="1"/>
  <c r="P3" i="5"/>
  <c r="O6"/>
  <c r="J3" i="6"/>
  <c r="I3"/>
  <c r="B2"/>
  <c r="O7" i="5" l="1"/>
  <c r="C3" i="1"/>
  <c r="D2" i="6"/>
  <c r="D3" i="5"/>
  <c r="B3" i="6"/>
  <c r="F2"/>
  <c r="E2" s="1"/>
  <c r="F3" s="1"/>
  <c r="J3" i="5"/>
  <c r="E3" i="1"/>
  <c r="I3" l="1"/>
  <c r="Y3" s="1"/>
  <c r="J3"/>
  <c r="Z3" s="1"/>
  <c r="Q3"/>
  <c r="K3"/>
  <c r="H3"/>
  <c r="T3"/>
  <c r="W3" s="1"/>
  <c r="N3"/>
  <c r="O8" i="5"/>
  <c r="K3"/>
  <c r="J4"/>
  <c r="D3" i="6"/>
  <c r="E3" s="1"/>
  <c r="U4" i="5"/>
  <c r="E4" i="1" l="1"/>
  <c r="P4" i="5"/>
  <c r="O9"/>
  <c r="K4"/>
  <c r="U5"/>
  <c r="J5"/>
  <c r="T4" i="1" l="1"/>
  <c r="W4" s="1"/>
  <c r="Q4"/>
  <c r="N4"/>
  <c r="H4"/>
  <c r="K4"/>
  <c r="E5"/>
  <c r="P5" i="5"/>
  <c r="O10"/>
  <c r="K5"/>
  <c r="U6"/>
  <c r="J6"/>
  <c r="N5" i="1" l="1"/>
  <c r="H5"/>
  <c r="K5"/>
  <c r="T5"/>
  <c r="W5" s="1"/>
  <c r="Q5"/>
  <c r="O11" i="5"/>
  <c r="U7"/>
  <c r="J7"/>
  <c r="O12" l="1"/>
  <c r="U8"/>
  <c r="J8"/>
  <c r="O13" l="1"/>
  <c r="U9"/>
  <c r="J9"/>
  <c r="O14" l="1"/>
  <c r="U10"/>
  <c r="J10"/>
  <c r="O15" l="1"/>
  <c r="U11"/>
  <c r="J11"/>
  <c r="O16" l="1"/>
  <c r="U12"/>
  <c r="J12"/>
  <c r="O17" l="1"/>
  <c r="U13"/>
  <c r="J13"/>
  <c r="O18" l="1"/>
  <c r="U14"/>
  <c r="J14"/>
  <c r="O19" l="1"/>
  <c r="U15"/>
  <c r="J15"/>
  <c r="O20" l="1"/>
  <c r="U16"/>
  <c r="J16"/>
  <c r="O21" l="1"/>
  <c r="U17"/>
  <c r="J17"/>
  <c r="O22" l="1"/>
  <c r="U18"/>
  <c r="J18"/>
  <c r="O23" l="1"/>
  <c r="U19"/>
  <c r="J19"/>
  <c r="O24" l="1"/>
  <c r="U20"/>
  <c r="J20"/>
  <c r="O25" l="1"/>
  <c r="U21"/>
  <c r="J21"/>
  <c r="O26" l="1"/>
  <c r="U22"/>
  <c r="J22"/>
  <c r="O27" l="1"/>
  <c r="U23"/>
  <c r="J23"/>
  <c r="O28" l="1"/>
  <c r="U24"/>
  <c r="J24"/>
  <c r="O29" l="1"/>
  <c r="U25"/>
  <c r="J25"/>
  <c r="O30" l="1"/>
  <c r="U26"/>
  <c r="J26"/>
  <c r="O31" l="1"/>
  <c r="U27"/>
  <c r="J27"/>
  <c r="O32" l="1"/>
  <c r="U28"/>
  <c r="J28"/>
  <c r="O33" l="1"/>
  <c r="U29"/>
  <c r="J29"/>
  <c r="O34" l="1"/>
  <c r="U30"/>
  <c r="J30"/>
  <c r="O35" l="1"/>
  <c r="U31"/>
  <c r="J31"/>
  <c r="O36" l="1"/>
  <c r="U32"/>
  <c r="J32"/>
  <c r="O37" l="1"/>
  <c r="U33"/>
  <c r="J33"/>
  <c r="O38" l="1"/>
  <c r="U34"/>
  <c r="J34"/>
  <c r="O39" l="1"/>
  <c r="U35"/>
  <c r="J35"/>
  <c r="O40" l="1"/>
  <c r="U36"/>
  <c r="J36"/>
  <c r="O41" l="1"/>
  <c r="U37"/>
  <c r="J37"/>
  <c r="O42" l="1"/>
  <c r="U38"/>
  <c r="J38"/>
  <c r="O43" l="1"/>
  <c r="U39"/>
  <c r="J39"/>
  <c r="O44" l="1"/>
  <c r="U40"/>
  <c r="J40"/>
  <c r="O45" l="1"/>
  <c r="U41"/>
  <c r="J41"/>
  <c r="O46" l="1"/>
  <c r="U42"/>
  <c r="J42"/>
  <c r="O47" l="1"/>
  <c r="U43"/>
  <c r="J43"/>
  <c r="O48" l="1"/>
  <c r="U44"/>
  <c r="J44"/>
  <c r="O49" l="1"/>
  <c r="U45"/>
  <c r="J45"/>
  <c r="O50" l="1"/>
  <c r="U46"/>
  <c r="J46"/>
  <c r="O51" l="1"/>
  <c r="U47"/>
  <c r="J47"/>
  <c r="O52" l="1"/>
  <c r="U48"/>
  <c r="J48"/>
  <c r="O53" l="1"/>
  <c r="U49"/>
  <c r="J49"/>
  <c r="O54" l="1"/>
  <c r="U50"/>
  <c r="J50"/>
  <c r="O55" l="1"/>
  <c r="U51"/>
  <c r="J51"/>
  <c r="O56" l="1"/>
  <c r="U52"/>
  <c r="J52"/>
  <c r="O57" l="1"/>
  <c r="U53"/>
  <c r="J53"/>
  <c r="O58" l="1"/>
  <c r="U54"/>
  <c r="J54"/>
  <c r="O59" l="1"/>
  <c r="U55"/>
  <c r="J55"/>
  <c r="O60" l="1"/>
  <c r="U56"/>
  <c r="J56"/>
  <c r="O61" l="1"/>
  <c r="U57"/>
  <c r="J57"/>
  <c r="O62" l="1"/>
  <c r="U58"/>
  <c r="J58"/>
  <c r="O63" l="1"/>
  <c r="U59"/>
  <c r="J59"/>
  <c r="O64" l="1"/>
  <c r="U60"/>
  <c r="J60"/>
  <c r="O65" l="1"/>
  <c r="U61"/>
  <c r="J61"/>
  <c r="O66" l="1"/>
  <c r="U62"/>
  <c r="J62"/>
  <c r="O67" l="1"/>
  <c r="U63"/>
  <c r="J63"/>
  <c r="O68" l="1"/>
  <c r="U64"/>
  <c r="J64"/>
  <c r="O69" l="1"/>
  <c r="U65"/>
  <c r="J65"/>
  <c r="O70" l="1"/>
  <c r="U66"/>
  <c r="J66"/>
  <c r="O71" l="1"/>
  <c r="U67"/>
  <c r="J67"/>
  <c r="O72" l="1"/>
  <c r="U68"/>
  <c r="J68"/>
  <c r="O73" l="1"/>
  <c r="U69"/>
  <c r="J69"/>
  <c r="O74" l="1"/>
  <c r="U70"/>
  <c r="J70"/>
  <c r="O75" l="1"/>
  <c r="U71"/>
  <c r="J71"/>
  <c r="O76" l="1"/>
  <c r="U72"/>
  <c r="J72"/>
  <c r="O77" l="1"/>
  <c r="U73"/>
  <c r="J73"/>
  <c r="O78" l="1"/>
  <c r="U74"/>
  <c r="J74"/>
  <c r="O79" l="1"/>
  <c r="U75"/>
  <c r="J75"/>
  <c r="O80" l="1"/>
  <c r="U76"/>
  <c r="J76"/>
  <c r="O81" l="1"/>
  <c r="U77"/>
  <c r="J77"/>
  <c r="O82" l="1"/>
  <c r="U78"/>
  <c r="J78"/>
  <c r="O83" l="1"/>
  <c r="U79"/>
  <c r="J79"/>
  <c r="O84" l="1"/>
  <c r="U80"/>
  <c r="J80"/>
  <c r="O85" l="1"/>
  <c r="U81"/>
  <c r="J81"/>
  <c r="O86" l="1"/>
  <c r="U82"/>
  <c r="J82"/>
  <c r="O87" l="1"/>
  <c r="U83"/>
  <c r="J83"/>
  <c r="O88" l="1"/>
  <c r="U84"/>
  <c r="J84"/>
  <c r="O89" l="1"/>
  <c r="U85"/>
  <c r="J85"/>
  <c r="O90" l="1"/>
  <c r="U86"/>
  <c r="J86"/>
  <c r="O91" l="1"/>
  <c r="U87"/>
  <c r="J87"/>
  <c r="O92" l="1"/>
  <c r="U88"/>
  <c r="J88"/>
  <c r="O93" l="1"/>
  <c r="U89"/>
  <c r="J89"/>
  <c r="O94" l="1"/>
  <c r="U90"/>
  <c r="J90"/>
  <c r="O95" l="1"/>
  <c r="U91"/>
  <c r="J91"/>
  <c r="O96" l="1"/>
  <c r="U92"/>
  <c r="J92"/>
  <c r="O97" l="1"/>
  <c r="U93"/>
  <c r="J93"/>
  <c r="O98" l="1"/>
  <c r="U94"/>
  <c r="J94"/>
  <c r="O99" l="1"/>
  <c r="U95"/>
  <c r="J95"/>
  <c r="O100" l="1"/>
  <c r="U96"/>
  <c r="J96"/>
  <c r="O102" l="1"/>
  <c r="O101"/>
  <c r="U97"/>
  <c r="J97"/>
  <c r="U98" l="1"/>
  <c r="J98"/>
  <c r="U99" l="1"/>
  <c r="J99"/>
  <c r="U100" l="1"/>
  <c r="J100"/>
  <c r="U101" l="1"/>
  <c r="J101"/>
  <c r="J102" l="1"/>
  <c r="U102"/>
  <c r="E6" i="1" l="1"/>
  <c r="P6" i="5"/>
  <c r="K6"/>
  <c r="Q6" i="1" l="1"/>
  <c r="N6"/>
  <c r="H6"/>
  <c r="K6"/>
  <c r="T6"/>
  <c r="W6" s="1"/>
  <c r="E7"/>
  <c r="P7" i="5"/>
  <c r="K7"/>
  <c r="H7" i="1" l="1"/>
  <c r="T7"/>
  <c r="W7" s="1"/>
  <c r="Q7"/>
  <c r="N7"/>
  <c r="K7"/>
  <c r="E8"/>
  <c r="P8" i="5"/>
  <c r="K8"/>
  <c r="T8" i="1" l="1"/>
  <c r="W8" s="1"/>
  <c r="Q8"/>
  <c r="N8"/>
  <c r="H8"/>
  <c r="K8"/>
  <c r="E9"/>
  <c r="P9" i="5"/>
  <c r="K9"/>
  <c r="H9" i="1" l="1"/>
  <c r="K9"/>
  <c r="T9"/>
  <c r="W9" s="1"/>
  <c r="Q9"/>
  <c r="N9"/>
  <c r="E10"/>
  <c r="P10" i="5"/>
  <c r="K10"/>
  <c r="N10" i="1" l="1"/>
  <c r="H10"/>
  <c r="K10"/>
  <c r="T10"/>
  <c r="W10" s="1"/>
  <c r="Q10"/>
  <c r="E11"/>
  <c r="P11" i="5"/>
  <c r="K11"/>
  <c r="T11" i="1" l="1"/>
  <c r="W11" s="1"/>
  <c r="Q11"/>
  <c r="N11"/>
  <c r="K11"/>
  <c r="H11"/>
  <c r="E12"/>
  <c r="P12" i="5"/>
  <c r="K12"/>
  <c r="N12" i="1" l="1"/>
  <c r="H12"/>
  <c r="K12"/>
  <c r="T12"/>
  <c r="W12" s="1"/>
  <c r="Q12"/>
  <c r="E13"/>
  <c r="P13" i="5"/>
  <c r="K13"/>
  <c r="Q13" i="1" l="1"/>
  <c r="N13"/>
  <c r="H13"/>
  <c r="K13"/>
  <c r="T13"/>
  <c r="W13" s="1"/>
  <c r="E14"/>
  <c r="P14" i="5"/>
  <c r="K14"/>
  <c r="N14" i="1" l="1"/>
  <c r="H14"/>
  <c r="K14"/>
  <c r="T14"/>
  <c r="W14" s="1"/>
  <c r="Q14"/>
  <c r="E15"/>
  <c r="P15" i="5"/>
  <c r="K15"/>
  <c r="Q15" i="1" l="1"/>
  <c r="N15"/>
  <c r="K15"/>
  <c r="H15"/>
  <c r="T15"/>
  <c r="W15" s="1"/>
  <c r="E16"/>
  <c r="P16" i="5"/>
  <c r="K16"/>
  <c r="H16" i="1" l="1"/>
  <c r="K16"/>
  <c r="T16"/>
  <c r="W16" s="1"/>
  <c r="Q16"/>
  <c r="N16"/>
  <c r="E17"/>
  <c r="P17" i="5"/>
  <c r="K17"/>
  <c r="N17" i="1" l="1"/>
  <c r="H17"/>
  <c r="K17"/>
  <c r="T17"/>
  <c r="W17" s="1"/>
  <c r="Q17"/>
  <c r="E18"/>
  <c r="P18" i="5"/>
  <c r="K18"/>
  <c r="N18" i="1" l="1"/>
  <c r="H18"/>
  <c r="K18"/>
  <c r="T18"/>
  <c r="W18" s="1"/>
  <c r="Q18"/>
  <c r="E19"/>
  <c r="P19" i="5"/>
  <c r="K19"/>
  <c r="N19" i="1" l="1"/>
  <c r="K19"/>
  <c r="H19"/>
  <c r="T19"/>
  <c r="W19" s="1"/>
  <c r="Q19"/>
  <c r="E20"/>
  <c r="P20" i="5"/>
  <c r="K20"/>
  <c r="T20" i="1" l="1"/>
  <c r="W20" s="1"/>
  <c r="Q20"/>
  <c r="N20"/>
  <c r="H20"/>
  <c r="K20"/>
  <c r="E21"/>
  <c r="P21" i="5"/>
  <c r="K21"/>
  <c r="N21" i="1" l="1"/>
  <c r="H21"/>
  <c r="K21"/>
  <c r="T21"/>
  <c r="W21" s="1"/>
  <c r="Q21"/>
  <c r="E22"/>
  <c r="P22" i="5"/>
  <c r="K22"/>
  <c r="Q22" i="1" l="1"/>
  <c r="N22"/>
  <c r="H22"/>
  <c r="K22"/>
  <c r="T22"/>
  <c r="W22" s="1"/>
  <c r="E23"/>
  <c r="P23" i="5"/>
  <c r="K23"/>
  <c r="H23" i="1" l="1"/>
  <c r="T23"/>
  <c r="W23" s="1"/>
  <c r="Q23"/>
  <c r="N23"/>
  <c r="K23"/>
  <c r="E24"/>
  <c r="P24" i="5"/>
  <c r="K24"/>
  <c r="T24" i="1" l="1"/>
  <c r="W24" s="1"/>
  <c r="Q24"/>
  <c r="N24"/>
  <c r="H24"/>
  <c r="K24"/>
  <c r="E25"/>
  <c r="P25" i="5"/>
  <c r="K25"/>
  <c r="H25" i="1" l="1"/>
  <c r="K25"/>
  <c r="T25"/>
  <c r="W25" s="1"/>
  <c r="Q25"/>
  <c r="N25"/>
  <c r="E26"/>
  <c r="P26" i="5"/>
  <c r="K26"/>
  <c r="N26" i="1" l="1"/>
  <c r="H26"/>
  <c r="K26"/>
  <c r="T26"/>
  <c r="W26" s="1"/>
  <c r="Q26"/>
  <c r="E27"/>
  <c r="P27" i="5"/>
  <c r="K27"/>
  <c r="T27" i="1" l="1"/>
  <c r="W27" s="1"/>
  <c r="Q27"/>
  <c r="N27"/>
  <c r="K27"/>
  <c r="H27"/>
  <c r="E28"/>
  <c r="P28" i="5"/>
  <c r="K28"/>
  <c r="N28" i="1" l="1"/>
  <c r="H28"/>
  <c r="K28"/>
  <c r="T28"/>
  <c r="W28" s="1"/>
  <c r="Q28"/>
  <c r="E29"/>
  <c r="P29" i="5"/>
  <c r="K29"/>
  <c r="Q29" i="1" l="1"/>
  <c r="N29"/>
  <c r="H29"/>
  <c r="K29"/>
  <c r="T29"/>
  <c r="W29" s="1"/>
  <c r="E30"/>
  <c r="P30" i="5"/>
  <c r="K30"/>
  <c r="N30" i="1" l="1"/>
  <c r="H30"/>
  <c r="K30"/>
  <c r="T30"/>
  <c r="W30" s="1"/>
  <c r="Q30"/>
  <c r="E31"/>
  <c r="P31" i="5"/>
  <c r="K31"/>
  <c r="Q31" i="1" l="1"/>
  <c r="N31"/>
  <c r="K31"/>
  <c r="H31"/>
  <c r="T31"/>
  <c r="W31" s="1"/>
  <c r="E32"/>
  <c r="P32" i="5"/>
  <c r="K32"/>
  <c r="H32" i="1" l="1"/>
  <c r="K32"/>
  <c r="T32"/>
  <c r="W32" s="1"/>
  <c r="Q32"/>
  <c r="N32"/>
  <c r="E33"/>
  <c r="P33" i="5"/>
  <c r="K33"/>
  <c r="N33" i="1" l="1"/>
  <c r="H33"/>
  <c r="K33"/>
  <c r="T33"/>
  <c r="W33" s="1"/>
  <c r="Q33"/>
  <c r="E34"/>
  <c r="P34" i="5"/>
  <c r="K34"/>
  <c r="N34" i="1" l="1"/>
  <c r="H34"/>
  <c r="K34"/>
  <c r="T34"/>
  <c r="W34" s="1"/>
  <c r="Q34"/>
  <c r="E35"/>
  <c r="P35" i="5"/>
  <c r="K35"/>
  <c r="N35" i="1" l="1"/>
  <c r="K35"/>
  <c r="H35"/>
  <c r="T35"/>
  <c r="W35" s="1"/>
  <c r="Q35"/>
  <c r="E36"/>
  <c r="P36" i="5"/>
  <c r="K36"/>
  <c r="T36" i="1" l="1"/>
  <c r="W36" s="1"/>
  <c r="Q36"/>
  <c r="N36"/>
  <c r="H36"/>
  <c r="K36"/>
  <c r="E37"/>
  <c r="P37" i="5"/>
  <c r="K37"/>
  <c r="N37" i="1" l="1"/>
  <c r="H37"/>
  <c r="K37"/>
  <c r="T37"/>
  <c r="W37" s="1"/>
  <c r="Q37"/>
  <c r="E38"/>
  <c r="P38" i="5"/>
  <c r="K38"/>
  <c r="Q38" i="1" l="1"/>
  <c r="N38"/>
  <c r="H38"/>
  <c r="K38"/>
  <c r="T38"/>
  <c r="W38" s="1"/>
  <c r="E39"/>
  <c r="P39" i="5"/>
  <c r="K39"/>
  <c r="H39" i="1" l="1"/>
  <c r="T39"/>
  <c r="W39" s="1"/>
  <c r="Q39"/>
  <c r="N39"/>
  <c r="K39"/>
  <c r="E40"/>
  <c r="P40" i="5"/>
  <c r="K40"/>
  <c r="T40" i="1" l="1"/>
  <c r="W40" s="1"/>
  <c r="Q40"/>
  <c r="N40"/>
  <c r="H40"/>
  <c r="K40"/>
  <c r="E41"/>
  <c r="P41" i="5"/>
  <c r="K41"/>
  <c r="H41" i="1" l="1"/>
  <c r="K41"/>
  <c r="T41"/>
  <c r="W41" s="1"/>
  <c r="Q41"/>
  <c r="N41"/>
  <c r="E42"/>
  <c r="P42" i="5"/>
  <c r="K42"/>
  <c r="N42" i="1" l="1"/>
  <c r="H42"/>
  <c r="K42"/>
  <c r="T42"/>
  <c r="W42" s="1"/>
  <c r="Q42"/>
  <c r="E43"/>
  <c r="P43" i="5"/>
  <c r="K43"/>
  <c r="T43" i="1" l="1"/>
  <c r="W43" s="1"/>
  <c r="Q43"/>
  <c r="N43"/>
  <c r="K43"/>
  <c r="H43"/>
  <c r="E44"/>
  <c r="P44" i="5"/>
  <c r="K44"/>
  <c r="N44" i="1" l="1"/>
  <c r="H44"/>
  <c r="K44"/>
  <c r="T44"/>
  <c r="W44" s="1"/>
  <c r="Q44"/>
  <c r="E45"/>
  <c r="P45" i="5"/>
  <c r="K45"/>
  <c r="Q45" i="1" l="1"/>
  <c r="N45"/>
  <c r="H45"/>
  <c r="K45"/>
  <c r="T45"/>
  <c r="W45" s="1"/>
  <c r="E46"/>
  <c r="P46" i="5"/>
  <c r="K46"/>
  <c r="N46" i="1" l="1"/>
  <c r="H46"/>
  <c r="K46"/>
  <c r="T46"/>
  <c r="W46" s="1"/>
  <c r="Q46"/>
  <c r="E47"/>
  <c r="P47" i="5"/>
  <c r="K47"/>
  <c r="Q47" i="1" l="1"/>
  <c r="N47"/>
  <c r="K47"/>
  <c r="H47"/>
  <c r="T47"/>
  <c r="W47" s="1"/>
  <c r="E48"/>
  <c r="P48" i="5"/>
  <c r="K48"/>
  <c r="H48" i="1" l="1"/>
  <c r="K48"/>
  <c r="T48"/>
  <c r="W48" s="1"/>
  <c r="Q48"/>
  <c r="N48"/>
  <c r="E49"/>
  <c r="P49" i="5"/>
  <c r="K49"/>
  <c r="N49" i="1" l="1"/>
  <c r="H49"/>
  <c r="K49"/>
  <c r="T49"/>
  <c r="W49" s="1"/>
  <c r="Q49"/>
  <c r="E50"/>
  <c r="P50" i="5"/>
  <c r="K50"/>
  <c r="N50" i="1" l="1"/>
  <c r="H50"/>
  <c r="K50"/>
  <c r="T50"/>
  <c r="W50" s="1"/>
  <c r="Q50"/>
  <c r="E51"/>
  <c r="P51" i="5"/>
  <c r="K51"/>
  <c r="N51" i="1" l="1"/>
  <c r="K51"/>
  <c r="H51"/>
  <c r="T51"/>
  <c r="W51" s="1"/>
  <c r="Q51"/>
  <c r="E52"/>
  <c r="P52" i="5"/>
  <c r="K52"/>
  <c r="T52" i="1" l="1"/>
  <c r="W52" s="1"/>
  <c r="Q52"/>
  <c r="N52"/>
  <c r="H52"/>
  <c r="K52"/>
  <c r="E53"/>
  <c r="P53" i="5"/>
  <c r="K53"/>
  <c r="N53" i="1" l="1"/>
  <c r="H53"/>
  <c r="K53"/>
  <c r="T53"/>
  <c r="W53" s="1"/>
  <c r="Q53"/>
  <c r="E54"/>
  <c r="P54" i="5"/>
  <c r="K54"/>
  <c r="Q54" i="1" l="1"/>
  <c r="N54"/>
  <c r="H54"/>
  <c r="K54"/>
  <c r="T54"/>
  <c r="W54" s="1"/>
  <c r="E55"/>
  <c r="P55" i="5"/>
  <c r="K55"/>
  <c r="H55" i="1" l="1"/>
  <c r="T55"/>
  <c r="W55" s="1"/>
  <c r="Q55"/>
  <c r="N55"/>
  <c r="K55"/>
  <c r="E56"/>
  <c r="P56" i="5"/>
  <c r="K56"/>
  <c r="T56" i="1" l="1"/>
  <c r="W56" s="1"/>
  <c r="Q56"/>
  <c r="N56"/>
  <c r="H56"/>
  <c r="K56"/>
  <c r="E57"/>
  <c r="P57" i="5"/>
  <c r="K57"/>
  <c r="H57" i="1" l="1"/>
  <c r="K57"/>
  <c r="T57"/>
  <c r="W57" s="1"/>
  <c r="Q57"/>
  <c r="N57"/>
  <c r="E58"/>
  <c r="P58" i="5"/>
  <c r="K58"/>
  <c r="N58" i="1" l="1"/>
  <c r="H58"/>
  <c r="K58"/>
  <c r="T58"/>
  <c r="W58" s="1"/>
  <c r="Q58"/>
  <c r="E59"/>
  <c r="P59" i="5"/>
  <c r="K59"/>
  <c r="T59" i="1" l="1"/>
  <c r="W59" s="1"/>
  <c r="Q59"/>
  <c r="N59"/>
  <c r="K59"/>
  <c r="H59"/>
  <c r="E60"/>
  <c r="P60" i="5"/>
  <c r="K60"/>
  <c r="N60" i="1" l="1"/>
  <c r="H60"/>
  <c r="K60"/>
  <c r="T60"/>
  <c r="W60" s="1"/>
  <c r="Q60"/>
  <c r="E61"/>
  <c r="P61" i="5"/>
  <c r="K61"/>
  <c r="Q61" i="1" l="1"/>
  <c r="N61"/>
  <c r="H61"/>
  <c r="K61"/>
  <c r="T61"/>
  <c r="W61" s="1"/>
  <c r="E62"/>
  <c r="P62" i="5"/>
  <c r="K62"/>
  <c r="N62" i="1" l="1"/>
  <c r="H62"/>
  <c r="K62"/>
  <c r="T62"/>
  <c r="W62" s="1"/>
  <c r="Q62"/>
  <c r="E63"/>
  <c r="P63" i="5"/>
  <c r="K63"/>
  <c r="Q63" i="1" l="1"/>
  <c r="N63"/>
  <c r="K63"/>
  <c r="H63"/>
  <c r="T63"/>
  <c r="W63" s="1"/>
  <c r="E64"/>
  <c r="P64" i="5"/>
  <c r="K64"/>
  <c r="H64" i="1" l="1"/>
  <c r="K64"/>
  <c r="T64"/>
  <c r="W64" s="1"/>
  <c r="Q64"/>
  <c r="N64"/>
  <c r="E65"/>
  <c r="P65" i="5"/>
  <c r="K65"/>
  <c r="N65" i="1" l="1"/>
  <c r="H65"/>
  <c r="K65"/>
  <c r="T65"/>
  <c r="W65" s="1"/>
  <c r="Q65"/>
  <c r="E66"/>
  <c r="P66" i="5"/>
  <c r="K66"/>
  <c r="N66" i="1" l="1"/>
  <c r="H66"/>
  <c r="K66"/>
  <c r="T66"/>
  <c r="W66" s="1"/>
  <c r="Q66"/>
  <c r="E67"/>
  <c r="P67" i="5"/>
  <c r="K67"/>
  <c r="N67" i="1" l="1"/>
  <c r="K67"/>
  <c r="H67"/>
  <c r="T67"/>
  <c r="W67" s="1"/>
  <c r="Q67"/>
  <c r="E68"/>
  <c r="P68" i="5"/>
  <c r="K68"/>
  <c r="T68" i="1" l="1"/>
  <c r="W68" s="1"/>
  <c r="Q68"/>
  <c r="N68"/>
  <c r="H68"/>
  <c r="K68"/>
  <c r="E69"/>
  <c r="P69" i="5"/>
  <c r="K69"/>
  <c r="N69" i="1" l="1"/>
  <c r="H69"/>
  <c r="K69"/>
  <c r="T69"/>
  <c r="W69" s="1"/>
  <c r="Q69"/>
  <c r="E70"/>
  <c r="P70" i="5"/>
  <c r="K70"/>
  <c r="Q70" i="1" l="1"/>
  <c r="N70"/>
  <c r="H70"/>
  <c r="K70"/>
  <c r="T70"/>
  <c r="W70" s="1"/>
  <c r="E71"/>
  <c r="P71" i="5"/>
  <c r="K71"/>
  <c r="H71" i="1" l="1"/>
  <c r="T71"/>
  <c r="W71" s="1"/>
  <c r="Q71"/>
  <c r="N71"/>
  <c r="K71"/>
  <c r="E72"/>
  <c r="P72" i="5"/>
  <c r="K72"/>
  <c r="T72" i="1" l="1"/>
  <c r="W72" s="1"/>
  <c r="Q72"/>
  <c r="N72"/>
  <c r="H72"/>
  <c r="K72"/>
  <c r="E73"/>
  <c r="P73" i="5"/>
  <c r="K73"/>
  <c r="H73" i="1" l="1"/>
  <c r="K73"/>
  <c r="T73"/>
  <c r="W73" s="1"/>
  <c r="Q73"/>
  <c r="N73"/>
  <c r="E74"/>
  <c r="P74" i="5"/>
  <c r="K74"/>
  <c r="N74" i="1" l="1"/>
  <c r="H74"/>
  <c r="K74"/>
  <c r="T74"/>
  <c r="W74" s="1"/>
  <c r="Q74"/>
  <c r="E75"/>
  <c r="P75" i="5"/>
  <c r="K75"/>
  <c r="T75" i="1" l="1"/>
  <c r="W75" s="1"/>
  <c r="Q75"/>
  <c r="N75"/>
  <c r="K75"/>
  <c r="H75"/>
  <c r="E76"/>
  <c r="P76" i="5"/>
  <c r="K76"/>
  <c r="N76" i="1" l="1"/>
  <c r="H76"/>
  <c r="K76"/>
  <c r="T76"/>
  <c r="W76" s="1"/>
  <c r="Q76"/>
  <c r="E77"/>
  <c r="P77" i="5"/>
  <c r="K77"/>
  <c r="Q77" i="1" l="1"/>
  <c r="N77"/>
  <c r="H77"/>
  <c r="K77"/>
  <c r="T77"/>
  <c r="W77" s="1"/>
  <c r="E78"/>
  <c r="P78" i="5"/>
  <c r="K78"/>
  <c r="N78" i="1" l="1"/>
  <c r="H78"/>
  <c r="K78"/>
  <c r="T78"/>
  <c r="W78" s="1"/>
  <c r="Q78"/>
  <c r="E79"/>
  <c r="P79" i="5"/>
  <c r="K79"/>
  <c r="Q79" i="1" l="1"/>
  <c r="N79"/>
  <c r="K79"/>
  <c r="H79"/>
  <c r="T79"/>
  <c r="W79" s="1"/>
  <c r="E80"/>
  <c r="P80" i="5"/>
  <c r="K80"/>
  <c r="H80" i="1" l="1"/>
  <c r="K80"/>
  <c r="T80"/>
  <c r="W80" s="1"/>
  <c r="Q80"/>
  <c r="N80"/>
  <c r="E81"/>
  <c r="P81" i="5"/>
  <c r="K81"/>
  <c r="N81" i="1" l="1"/>
  <c r="H81"/>
  <c r="K81"/>
  <c r="T81"/>
  <c r="W81" s="1"/>
  <c r="Q81"/>
  <c r="E82"/>
  <c r="P82" i="5"/>
  <c r="K82"/>
  <c r="N82" i="1" l="1"/>
  <c r="H82"/>
  <c r="K82"/>
  <c r="T82"/>
  <c r="W82" s="1"/>
  <c r="Q82"/>
  <c r="E83"/>
  <c r="P83" i="5"/>
  <c r="K83"/>
  <c r="N83" i="1" l="1"/>
  <c r="K83"/>
  <c r="H83"/>
  <c r="T83"/>
  <c r="W83" s="1"/>
  <c r="Q83"/>
  <c r="E84"/>
  <c r="P84" i="5"/>
  <c r="K84"/>
  <c r="T84" i="1" l="1"/>
  <c r="W84" s="1"/>
  <c r="Q84"/>
  <c r="N84"/>
  <c r="H84"/>
  <c r="K84"/>
  <c r="E85"/>
  <c r="P85" i="5"/>
  <c r="K85"/>
  <c r="N85" i="1" l="1"/>
  <c r="H85"/>
  <c r="K85"/>
  <c r="T85"/>
  <c r="W85" s="1"/>
  <c r="Q85"/>
  <c r="E86"/>
  <c r="P86" i="5"/>
  <c r="K86"/>
  <c r="Q86" i="1" l="1"/>
  <c r="N86"/>
  <c r="H86"/>
  <c r="K86"/>
  <c r="T86"/>
  <c r="W86" s="1"/>
  <c r="E87"/>
  <c r="P87" i="5"/>
  <c r="K87"/>
  <c r="H87" i="1" l="1"/>
  <c r="T87"/>
  <c r="W87" s="1"/>
  <c r="Q87"/>
  <c r="N87"/>
  <c r="K87"/>
  <c r="E88"/>
  <c r="P88" i="5"/>
  <c r="K88"/>
  <c r="T88" i="1" l="1"/>
  <c r="W88" s="1"/>
  <c r="Q88"/>
  <c r="N88"/>
  <c r="H88"/>
  <c r="K88"/>
  <c r="E89"/>
  <c r="P89" i="5"/>
  <c r="K89"/>
  <c r="H89" i="1" l="1"/>
  <c r="K89"/>
  <c r="T89"/>
  <c r="W89" s="1"/>
  <c r="Q89"/>
  <c r="N89"/>
  <c r="E90"/>
  <c r="P90" i="5"/>
  <c r="K90"/>
  <c r="N90" i="1" l="1"/>
  <c r="H90"/>
  <c r="K90"/>
  <c r="T90"/>
  <c r="W90" s="1"/>
  <c r="Q90"/>
  <c r="E91"/>
  <c r="P91" i="5"/>
  <c r="K91"/>
  <c r="T91" i="1" l="1"/>
  <c r="W91" s="1"/>
  <c r="Q91"/>
  <c r="N91"/>
  <c r="K91"/>
  <c r="H91"/>
  <c r="E92"/>
  <c r="P92" i="5"/>
  <c r="K92"/>
  <c r="N92" i="1" l="1"/>
  <c r="H92"/>
  <c r="K92"/>
  <c r="T92"/>
  <c r="W92" s="1"/>
  <c r="Q92"/>
  <c r="E93"/>
  <c r="P93" i="5"/>
  <c r="K93"/>
  <c r="Q93" i="1" l="1"/>
  <c r="N93"/>
  <c r="H93"/>
  <c r="K93"/>
  <c r="T93"/>
  <c r="W93" s="1"/>
  <c r="P94" i="5"/>
  <c r="K94"/>
  <c r="N105" l="1"/>
  <c r="E94" i="1"/>
  <c r="P95" i="5"/>
  <c r="K95"/>
  <c r="N94" i="1" l="1"/>
  <c r="H94"/>
  <c r="K94"/>
  <c r="T94"/>
  <c r="W94" s="1"/>
  <c r="Q94"/>
  <c r="M105" i="5"/>
  <c r="E95" i="1"/>
  <c r="P96" i="5"/>
  <c r="K96"/>
  <c r="Q95" i="1" l="1"/>
  <c r="N95"/>
  <c r="K95"/>
  <c r="H95"/>
  <c r="T95"/>
  <c r="W95" s="1"/>
  <c r="L105" i="5"/>
  <c r="E96" i="1"/>
  <c r="P97" i="5"/>
  <c r="K97"/>
  <c r="H96" i="1" l="1"/>
  <c r="K96"/>
  <c r="T96"/>
  <c r="W96" s="1"/>
  <c r="Q96"/>
  <c r="N96"/>
  <c r="K105" i="5"/>
  <c r="E97" i="1"/>
  <c r="P98" i="5"/>
  <c r="K98"/>
  <c r="N97" i="1" l="1"/>
  <c r="H97"/>
  <c r="K97"/>
  <c r="T97"/>
  <c r="W97" s="1"/>
  <c r="Q97"/>
  <c r="J105" i="5"/>
  <c r="E98" i="1"/>
  <c r="P99" i="5"/>
  <c r="K99"/>
  <c r="N98" i="1" l="1"/>
  <c r="H98"/>
  <c r="K98"/>
  <c r="T98"/>
  <c r="W98" s="1"/>
  <c r="Q98"/>
  <c r="I105" i="5"/>
  <c r="E99" i="1"/>
  <c r="E100"/>
  <c r="P100" i="5"/>
  <c r="K100"/>
  <c r="T100" i="1" l="1"/>
  <c r="W100" s="1"/>
  <c r="Q100"/>
  <c r="N100"/>
  <c r="H100"/>
  <c r="K100"/>
  <c r="N99"/>
  <c r="K99"/>
  <c r="H99"/>
  <c r="T99"/>
  <c r="W99" s="1"/>
  <c r="Q99"/>
  <c r="K108" i="5"/>
  <c r="H105"/>
  <c r="P101"/>
  <c r="K101" l="1"/>
  <c r="E102" i="1"/>
  <c r="P102" i="5"/>
  <c r="K102"/>
  <c r="Q102" i="1" l="1"/>
  <c r="N102"/>
  <c r="H102"/>
  <c r="K102"/>
  <c r="T102"/>
  <c r="W102" s="1"/>
  <c r="G105" i="5"/>
  <c r="E101" i="1"/>
  <c r="F105" i="5"/>
  <c r="N101" i="1" l="1"/>
  <c r="H101"/>
  <c r="K101"/>
  <c r="T101"/>
  <c r="W101" s="1"/>
  <c r="Q101"/>
</calcChain>
</file>

<file path=xl/comments1.xml><?xml version="1.0" encoding="utf-8"?>
<comments xmlns="http://schemas.openxmlformats.org/spreadsheetml/2006/main">
  <authors>
    <author>sakmor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sharedStrings.xml><?xml version="1.0" encoding="utf-8"?>
<sst xmlns="http://schemas.openxmlformats.org/spreadsheetml/2006/main" count="95" uniqueCount="53">
  <si>
    <t>cLv</t>
    <phoneticPr fontId="1" type="noConversion"/>
  </si>
  <si>
    <t>cHP</t>
    <phoneticPr fontId="1" type="noConversion"/>
  </si>
  <si>
    <t>cDef</t>
    <phoneticPr fontId="1" type="noConversion"/>
  </si>
  <si>
    <t>mLv</t>
    <phoneticPr fontId="1" type="noConversion"/>
  </si>
  <si>
    <t>mHP</t>
    <phoneticPr fontId="1" type="noConversion"/>
  </si>
  <si>
    <t>mDef</t>
    <phoneticPr fontId="1" type="noConversion"/>
  </si>
  <si>
    <t>玩家裸身攻擊力</t>
    <phoneticPr fontId="1" type="noConversion"/>
  </si>
  <si>
    <t>小怪攻擊力</t>
    <phoneticPr fontId="1" type="noConversion"/>
  </si>
  <si>
    <t>time</t>
    <phoneticPr fontId="1" type="noConversion"/>
  </si>
  <si>
    <t>fDamage</t>
    <phoneticPr fontId="1" type="noConversion"/>
  </si>
  <si>
    <t>cDamage</t>
    <phoneticPr fontId="1" type="noConversion"/>
  </si>
  <si>
    <t>mDamage</t>
    <phoneticPr fontId="1" type="noConversion"/>
  </si>
  <si>
    <t>小怪數值</t>
    <phoneticPr fontId="1" type="noConversion"/>
  </si>
  <si>
    <t>玩家裸身</t>
    <phoneticPr fontId="1" type="noConversion"/>
  </si>
  <si>
    <t>菁英怪數值</t>
    <phoneticPr fontId="1" type="noConversion"/>
  </si>
  <si>
    <t>小怪</t>
    <phoneticPr fontId="1" type="noConversion"/>
  </si>
  <si>
    <t>菁英</t>
    <phoneticPr fontId="1" type="noConversion"/>
  </si>
  <si>
    <t>王怪</t>
    <phoneticPr fontId="1" type="noConversion"/>
  </si>
  <si>
    <t>王怪怪數值</t>
    <phoneticPr fontId="1" type="noConversion"/>
  </si>
  <si>
    <t>fDamage=最終傷害值=傷害-防禦</t>
    <phoneticPr fontId="1" type="noConversion"/>
  </si>
  <si>
    <t>time=該怪物需要普攻幾次會死亡（企劃自訂)</t>
    <phoneticPr fontId="1" type="noConversion"/>
  </si>
  <si>
    <t>怪物等級</t>
    <phoneticPr fontId="1" type="noConversion"/>
  </si>
  <si>
    <t>角色等級</t>
    <phoneticPr fontId="1" type="noConversion"/>
  </si>
  <si>
    <t>攻擊力</t>
    <phoneticPr fontId="1" type="noConversion"/>
  </si>
  <si>
    <t>防禦力</t>
    <phoneticPr fontId="1" type="noConversion"/>
  </si>
  <si>
    <t>血量</t>
    <phoneticPr fontId="1" type="noConversion"/>
  </si>
  <si>
    <t>可承受次數</t>
    <phoneticPr fontId="1" type="noConversion"/>
  </si>
  <si>
    <t>類型</t>
    <phoneticPr fontId="1" type="noConversion"/>
  </si>
  <si>
    <t>等級</t>
    <phoneticPr fontId="1" type="noConversion"/>
  </si>
  <si>
    <t>次數</t>
    <phoneticPr fontId="1" type="noConversion"/>
  </si>
  <si>
    <t>HP=50+(等級x5)^1.5 ，(企劃自訂：如果是小怪*1 ，如果是玩家*2，如果是精英*1.5，如果是王怪*3）</t>
    <phoneticPr fontId="1" type="noConversion"/>
  </si>
  <si>
    <t>Damage=(玩家=同等級小怪血量的一半)，(小怪=同等級玩家血量的一半）</t>
    <phoneticPr fontId="1" type="noConversion"/>
  </si>
  <si>
    <t>14越級打怪</t>
    <phoneticPr fontId="1" type="noConversion"/>
  </si>
  <si>
    <t>14等壓打怪</t>
    <phoneticPr fontId="1" type="noConversion"/>
  </si>
  <si>
    <t>我可承受</t>
    <phoneticPr fontId="1" type="noConversion"/>
  </si>
  <si>
    <t>怪可承受</t>
    <phoneticPr fontId="1" type="noConversion"/>
  </si>
  <si>
    <t>99越級打怪</t>
    <phoneticPr fontId="1" type="noConversion"/>
  </si>
  <si>
    <t>Def=依據目標的HP與預期的time次數，計算出該生物的防禦值 =對方攻擊-我的血量/預期次數</t>
    <phoneticPr fontId="1" type="noConversion"/>
  </si>
  <si>
    <t>攻擊值</t>
    <phoneticPr fontId="1" type="noConversion"/>
  </si>
  <si>
    <t>防禦值</t>
    <phoneticPr fontId="1" type="noConversion"/>
  </si>
  <si>
    <t>mHP</t>
    <phoneticPr fontId="1" type="noConversion"/>
  </si>
  <si>
    <t>cDamge</t>
    <phoneticPr fontId="1" type="noConversion"/>
  </si>
  <si>
    <t>HP值</t>
    <phoneticPr fontId="1" type="noConversion"/>
  </si>
  <si>
    <t>mDamge</t>
    <phoneticPr fontId="1" type="noConversion"/>
  </si>
  <si>
    <t>cDef</t>
    <phoneticPr fontId="1" type="noConversion"/>
  </si>
  <si>
    <t>怪承受</t>
    <phoneticPr fontId="1" type="noConversion"/>
  </si>
  <si>
    <t>我承受HP</t>
    <phoneticPr fontId="1" type="noConversion"/>
  </si>
  <si>
    <t>我承受防禦</t>
    <phoneticPr fontId="1" type="noConversion"/>
  </si>
  <si>
    <t>武器</t>
    <phoneticPr fontId="1" type="noConversion"/>
  </si>
  <si>
    <t>裝備</t>
    <phoneticPr fontId="1" type="noConversion"/>
  </si>
  <si>
    <t>攻擊</t>
    <phoneticPr fontId="1" type="noConversion"/>
  </si>
  <si>
    <t>防禦</t>
    <phoneticPr fontId="1" type="noConversion"/>
  </si>
  <si>
    <t>生命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</si>
</sst>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0.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0000FF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0"/>
      <color rgb="FF0000FF"/>
      <name val="新細明體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77" fontId="10" fillId="0" borderId="0" xfId="0" applyNumberFormat="1" applyFont="1" applyAlignment="1">
      <alignment horizontal="center" vertical="center"/>
    </xf>
    <xf numFmtId="177" fontId="10" fillId="2" borderId="0" xfId="0" applyNumberFormat="1" applyFont="1" applyFill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2" borderId="0" xfId="0" applyFont="1" applyFill="1" applyBorder="1" applyAlignment="1">
      <alignment horizontal="center" vertical="center"/>
    </xf>
    <xf numFmtId="176" fontId="10" fillId="4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77" fontId="10" fillId="6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ColWidth="9" defaultRowHeight="16.5"/>
  <cols>
    <col min="1" max="16384" width="9" style="2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3"/>
  <sheetViews>
    <sheetView zoomScale="85" zoomScaleNormal="85" workbookViewId="0">
      <pane xSplit="1" ySplit="2" topLeftCell="B111" activePane="bottomRight" state="frozen"/>
      <selection pane="topRight" activeCell="B1" sqref="B1"/>
      <selection pane="bottomLeft" activeCell="A3" sqref="A3"/>
      <selection pane="bottomRight" activeCell="K114" sqref="K114"/>
    </sheetView>
  </sheetViews>
  <sheetFormatPr defaultColWidth="9.125" defaultRowHeight="16.5"/>
  <cols>
    <col min="1" max="3" width="9" style="15" customWidth="1"/>
    <col min="4" max="4" width="9.75" style="15" bestFit="1" customWidth="1"/>
    <col min="5" max="5" width="7.25" style="15" customWidth="1"/>
    <col min="6" max="6" width="13.125" style="15" bestFit="1" customWidth="1"/>
    <col min="7" max="9" width="9" style="15"/>
    <col min="10" max="10" width="9.75" style="15" bestFit="1" customWidth="1"/>
    <col min="11" max="11" width="7.25" style="15" customWidth="1"/>
    <col min="12" max="14" width="9.125" style="15"/>
    <col min="15" max="15" width="9.75" style="15" bestFit="1" customWidth="1"/>
    <col min="16" max="16" width="7.25" style="15" customWidth="1"/>
    <col min="17" max="24" width="9.125" style="11"/>
    <col min="25" max="25" width="9.125" style="21"/>
    <col min="26" max="26" width="14.25" style="21" customWidth="1"/>
    <col min="27" max="31" width="9.125" style="21"/>
    <col min="32" max="16384" width="9.125" style="11"/>
  </cols>
  <sheetData>
    <row r="1" spans="1:31">
      <c r="A1" s="29" t="s">
        <v>12</v>
      </c>
      <c r="B1" s="30"/>
      <c r="C1" s="30"/>
      <c r="D1" s="30"/>
      <c r="E1" s="31"/>
      <c r="F1" s="27" t="s">
        <v>6</v>
      </c>
      <c r="G1" s="29" t="s">
        <v>14</v>
      </c>
      <c r="H1" s="30"/>
      <c r="I1" s="30"/>
      <c r="J1" s="30"/>
      <c r="K1" s="31"/>
      <c r="L1" s="29" t="s">
        <v>18</v>
      </c>
      <c r="M1" s="30"/>
      <c r="N1" s="30"/>
      <c r="O1" s="30"/>
      <c r="P1" s="31"/>
      <c r="R1" s="29" t="s">
        <v>13</v>
      </c>
      <c r="S1" s="32"/>
      <c r="T1" s="32"/>
      <c r="U1" s="32"/>
      <c r="V1" s="33"/>
      <c r="W1" s="27" t="s">
        <v>7</v>
      </c>
    </row>
    <row r="2" spans="1:31" ht="17.25" thickBot="1">
      <c r="A2" s="16" t="s">
        <v>3</v>
      </c>
      <c r="B2" s="17" t="s">
        <v>4</v>
      </c>
      <c r="C2" s="18" t="s">
        <v>8</v>
      </c>
      <c r="D2" s="18" t="s">
        <v>9</v>
      </c>
      <c r="E2" s="19" t="s">
        <v>5</v>
      </c>
      <c r="F2" s="20" t="s">
        <v>10</v>
      </c>
      <c r="G2" s="16" t="s">
        <v>3</v>
      </c>
      <c r="H2" s="17" t="s">
        <v>4</v>
      </c>
      <c r="I2" s="18" t="s">
        <v>8</v>
      </c>
      <c r="J2" s="18" t="s">
        <v>9</v>
      </c>
      <c r="K2" s="19" t="s">
        <v>5</v>
      </c>
      <c r="L2" s="16" t="s">
        <v>3</v>
      </c>
      <c r="M2" s="17" t="s">
        <v>4</v>
      </c>
      <c r="N2" s="18" t="s">
        <v>8</v>
      </c>
      <c r="O2" s="18" t="s">
        <v>9</v>
      </c>
      <c r="P2" s="19" t="s">
        <v>5</v>
      </c>
      <c r="R2" s="16" t="s">
        <v>0</v>
      </c>
      <c r="S2" s="17" t="s">
        <v>1</v>
      </c>
      <c r="T2" s="18" t="s">
        <v>8</v>
      </c>
      <c r="U2" s="18" t="s">
        <v>9</v>
      </c>
      <c r="V2" s="19" t="s">
        <v>2</v>
      </c>
      <c r="W2" s="20" t="s">
        <v>11</v>
      </c>
      <c r="X2" s="22"/>
      <c r="Y2" s="23" t="s">
        <v>3</v>
      </c>
      <c r="Z2" s="23" t="s">
        <v>4</v>
      </c>
      <c r="AA2" s="23" t="s">
        <v>5</v>
      </c>
      <c r="AB2" s="24" t="s">
        <v>10</v>
      </c>
      <c r="AC2" s="23" t="s">
        <v>15</v>
      </c>
      <c r="AD2" s="23" t="s">
        <v>16</v>
      </c>
      <c r="AE2" s="23" t="s">
        <v>17</v>
      </c>
    </row>
    <row r="3" spans="1:31">
      <c r="A3" s="12">
        <v>1</v>
      </c>
      <c r="B3" s="12">
        <f>1*((A3*5)^1.5+50)</f>
        <v>61.180339887498945</v>
      </c>
      <c r="C3" s="13">
        <v>15</v>
      </c>
      <c r="D3" s="12">
        <f t="shared" ref="D3:D66" si="0">B3/C3</f>
        <v>4.0786893258332633</v>
      </c>
      <c r="E3" s="13">
        <f t="shared" ref="E3:E66" si="1">F3-(B3/C3)</f>
        <v>26.511480617916209</v>
      </c>
      <c r="F3" s="14">
        <f>1*((A3*5)^1.5+50)*0.5</f>
        <v>30.590169943749473</v>
      </c>
      <c r="G3" s="12">
        <v>1</v>
      </c>
      <c r="H3" s="12">
        <f>1.5*(G3*5)^1.5+50</f>
        <v>66.770509831248418</v>
      </c>
      <c r="I3" s="13">
        <v>30</v>
      </c>
      <c r="J3" s="12">
        <f>H3/I3</f>
        <v>2.225683661041614</v>
      </c>
      <c r="K3" s="13">
        <f>F3-J3</f>
        <v>28.364486282707858</v>
      </c>
      <c r="L3" s="12">
        <v>1</v>
      </c>
      <c r="M3" s="12">
        <f>3*(L3*5)^1.5+50</f>
        <v>83.541019662496836</v>
      </c>
      <c r="N3" s="13">
        <v>300</v>
      </c>
      <c r="O3" s="12">
        <f>M3/N3</f>
        <v>0.2784700655416561</v>
      </c>
      <c r="P3" s="13">
        <f>F3-O3</f>
        <v>30.311699878207818</v>
      </c>
      <c r="R3" s="12">
        <v>1</v>
      </c>
      <c r="S3" s="12">
        <f t="shared" ref="S3:S66" si="2">2*((A3*5)^1.5+50)</f>
        <v>122.36067977499789</v>
      </c>
      <c r="T3" s="13">
        <v>35</v>
      </c>
      <c r="U3" s="12">
        <f>S3/T3</f>
        <v>3.4960194221427967</v>
      </c>
      <c r="V3" s="13">
        <f>W3-(S3/T3)</f>
        <v>57.684320465356151</v>
      </c>
      <c r="W3" s="14">
        <f t="shared" ref="W3:W66" si="3">2*((R3*5)^1.5+50)*0.5</f>
        <v>61.180339887498945</v>
      </c>
      <c r="X3" s="22"/>
      <c r="Y3" s="21">
        <v>1</v>
      </c>
      <c r="Z3" s="21">
        <v>50</v>
      </c>
      <c r="AB3" s="21">
        <v>25</v>
      </c>
      <c r="AC3" s="21">
        <v>10</v>
      </c>
      <c r="AD3" s="21">
        <v>30</v>
      </c>
      <c r="AE3" s="21">
        <v>300</v>
      </c>
    </row>
    <row r="4" spans="1:31">
      <c r="A4" s="12">
        <v>2</v>
      </c>
      <c r="B4" s="12">
        <f t="shared" ref="B4:B67" si="4">1*((A4*5)^1.5+50)</f>
        <v>81.622776601683796</v>
      </c>
      <c r="C4" s="13">
        <v>15</v>
      </c>
      <c r="D4" s="12">
        <f t="shared" si="0"/>
        <v>5.4415184401122527</v>
      </c>
      <c r="E4" s="13">
        <f t="shared" si="1"/>
        <v>35.369869860729644</v>
      </c>
      <c r="F4" s="14">
        <f t="shared" ref="F4:F67" si="5">1*((A4*5)^1.5+50)*0.5</f>
        <v>40.811388300841898</v>
      </c>
      <c r="G4" s="12">
        <v>2</v>
      </c>
      <c r="H4" s="12">
        <f t="shared" ref="H4:H67" si="6">1.5*(G4*5)^1.5+50</f>
        <v>97.434164902525708</v>
      </c>
      <c r="I4" s="13">
        <v>30</v>
      </c>
      <c r="J4" s="12">
        <f t="shared" ref="J4:J67" si="7">H4/I4</f>
        <v>3.2478054967508569</v>
      </c>
      <c r="K4" s="13">
        <f t="shared" ref="K4:K67" si="8">F4-J4</f>
        <v>37.563582804091041</v>
      </c>
      <c r="L4" s="12">
        <v>2</v>
      </c>
      <c r="M4" s="12">
        <f t="shared" ref="M4:M67" si="9">3*(L4*5)^1.5+50</f>
        <v>144.86832980505142</v>
      </c>
      <c r="N4" s="13">
        <v>300</v>
      </c>
      <c r="O4" s="12">
        <f t="shared" ref="O4:O67" si="10">M4/N4</f>
        <v>0.48289443268350474</v>
      </c>
      <c r="P4" s="13">
        <f t="shared" ref="P4:P67" si="11">F4-O4</f>
        <v>40.328493868158397</v>
      </c>
      <c r="R4" s="12">
        <v>2</v>
      </c>
      <c r="S4" s="12">
        <f t="shared" si="2"/>
        <v>163.24555320336759</v>
      </c>
      <c r="T4" s="13">
        <v>35</v>
      </c>
      <c r="U4" s="12">
        <f t="shared" ref="U4:U67" si="12">S4/T4</f>
        <v>4.6641586629533593</v>
      </c>
      <c r="V4" s="13">
        <f t="shared" ref="V4:V67" si="13">W4-(S4/T4)</f>
        <v>76.958617938730441</v>
      </c>
      <c r="W4" s="14">
        <f t="shared" si="3"/>
        <v>81.622776601683796</v>
      </c>
      <c r="X4" s="22"/>
      <c r="Y4" s="21">
        <v>2</v>
      </c>
    </row>
    <row r="5" spans="1:31">
      <c r="A5" s="12">
        <v>3</v>
      </c>
      <c r="B5" s="12">
        <f t="shared" si="4"/>
        <v>108.09475019311124</v>
      </c>
      <c r="C5" s="13">
        <v>15</v>
      </c>
      <c r="D5" s="12">
        <f t="shared" si="0"/>
        <v>7.2063166795407492</v>
      </c>
      <c r="E5" s="13">
        <f t="shared" si="1"/>
        <v>46.841058417014871</v>
      </c>
      <c r="F5" s="14">
        <f t="shared" si="5"/>
        <v>54.047375096555619</v>
      </c>
      <c r="G5" s="12">
        <v>3</v>
      </c>
      <c r="H5" s="12">
        <f t="shared" si="6"/>
        <v>137.14212528966686</v>
      </c>
      <c r="I5" s="13">
        <v>30</v>
      </c>
      <c r="J5" s="12">
        <f t="shared" si="7"/>
        <v>4.5714041763222291</v>
      </c>
      <c r="K5" s="13">
        <f t="shared" si="8"/>
        <v>49.475970920233394</v>
      </c>
      <c r="L5" s="12">
        <v>3</v>
      </c>
      <c r="M5" s="12">
        <f t="shared" si="9"/>
        <v>224.28425057933373</v>
      </c>
      <c r="N5" s="13">
        <v>300</v>
      </c>
      <c r="O5" s="12">
        <f t="shared" si="10"/>
        <v>0.74761416859777907</v>
      </c>
      <c r="P5" s="13">
        <f t="shared" si="11"/>
        <v>53.299760927957841</v>
      </c>
      <c r="R5" s="12">
        <v>3</v>
      </c>
      <c r="S5" s="12">
        <f t="shared" si="2"/>
        <v>216.18950038622248</v>
      </c>
      <c r="T5" s="13">
        <v>35</v>
      </c>
      <c r="U5" s="12">
        <f t="shared" si="12"/>
        <v>6.1768428681777854</v>
      </c>
      <c r="V5" s="13">
        <f t="shared" si="13"/>
        <v>101.91790732493345</v>
      </c>
      <c r="W5" s="14">
        <f t="shared" si="3"/>
        <v>108.09475019311124</v>
      </c>
      <c r="Y5" s="21">
        <v>3</v>
      </c>
    </row>
    <row r="6" spans="1:31">
      <c r="A6" s="12">
        <v>4</v>
      </c>
      <c r="B6" s="12">
        <f t="shared" si="4"/>
        <v>139.44271909999159</v>
      </c>
      <c r="C6" s="13">
        <v>15</v>
      </c>
      <c r="D6" s="12">
        <f t="shared" si="0"/>
        <v>9.2961812733327722</v>
      </c>
      <c r="E6" s="13">
        <f t="shared" si="1"/>
        <v>60.425178276663026</v>
      </c>
      <c r="F6" s="14">
        <f t="shared" si="5"/>
        <v>69.721359549995796</v>
      </c>
      <c r="G6" s="12">
        <v>4</v>
      </c>
      <c r="H6" s="12">
        <f t="shared" si="6"/>
        <v>184.1640786499874</v>
      </c>
      <c r="I6" s="13">
        <v>30</v>
      </c>
      <c r="J6" s="12">
        <f t="shared" si="7"/>
        <v>6.1388026216662466</v>
      </c>
      <c r="K6" s="13">
        <f t="shared" si="8"/>
        <v>63.582556928329552</v>
      </c>
      <c r="L6" s="12">
        <v>4</v>
      </c>
      <c r="M6" s="12">
        <f t="shared" si="9"/>
        <v>318.32815729997481</v>
      </c>
      <c r="N6" s="13">
        <v>300</v>
      </c>
      <c r="O6" s="12">
        <f t="shared" si="10"/>
        <v>1.0610938576665827</v>
      </c>
      <c r="P6" s="13">
        <f t="shared" si="11"/>
        <v>68.660265692329219</v>
      </c>
      <c r="R6" s="12">
        <v>4</v>
      </c>
      <c r="S6" s="12">
        <f t="shared" si="2"/>
        <v>278.88543819998318</v>
      </c>
      <c r="T6" s="13">
        <v>35</v>
      </c>
      <c r="U6" s="12">
        <f t="shared" si="12"/>
        <v>7.9681553771423763</v>
      </c>
      <c r="V6" s="13">
        <f t="shared" si="13"/>
        <v>131.47456372284921</v>
      </c>
      <c r="W6" s="14">
        <f t="shared" si="3"/>
        <v>139.44271909999159</v>
      </c>
      <c r="Y6" s="21">
        <v>4</v>
      </c>
    </row>
    <row r="7" spans="1:31">
      <c r="A7" s="12">
        <v>5</v>
      </c>
      <c r="B7" s="12">
        <f t="shared" si="4"/>
        <v>174.99999999999994</v>
      </c>
      <c r="C7" s="13">
        <v>15</v>
      </c>
      <c r="D7" s="12">
        <f t="shared" si="0"/>
        <v>11.666666666666663</v>
      </c>
      <c r="E7" s="13">
        <f t="shared" si="1"/>
        <v>75.833333333333314</v>
      </c>
      <c r="F7" s="14">
        <f t="shared" si="5"/>
        <v>87.499999999999972</v>
      </c>
      <c r="G7" s="12">
        <v>5</v>
      </c>
      <c r="H7" s="12">
        <f t="shared" si="6"/>
        <v>237.49999999999991</v>
      </c>
      <c r="I7" s="13">
        <v>30</v>
      </c>
      <c r="J7" s="12">
        <f t="shared" si="7"/>
        <v>7.9166666666666634</v>
      </c>
      <c r="K7" s="13">
        <f t="shared" si="8"/>
        <v>79.583333333333314</v>
      </c>
      <c r="L7" s="12">
        <v>5</v>
      </c>
      <c r="M7" s="12">
        <f t="shared" si="9"/>
        <v>424.99999999999983</v>
      </c>
      <c r="N7" s="13">
        <v>300</v>
      </c>
      <c r="O7" s="12">
        <f t="shared" si="10"/>
        <v>1.4166666666666661</v>
      </c>
      <c r="P7" s="13">
        <f t="shared" si="11"/>
        <v>86.0833333333333</v>
      </c>
      <c r="R7" s="12">
        <v>5</v>
      </c>
      <c r="S7" s="12">
        <f t="shared" si="2"/>
        <v>349.99999999999989</v>
      </c>
      <c r="T7" s="13">
        <v>35</v>
      </c>
      <c r="U7" s="12">
        <f t="shared" si="12"/>
        <v>9.9999999999999964</v>
      </c>
      <c r="V7" s="13">
        <f t="shared" si="13"/>
        <v>164.99999999999994</v>
      </c>
      <c r="W7" s="14">
        <f t="shared" si="3"/>
        <v>174.99999999999994</v>
      </c>
      <c r="Y7" s="21">
        <v>5</v>
      </c>
    </row>
    <row r="8" spans="1:31">
      <c r="A8" s="12">
        <v>6</v>
      </c>
      <c r="B8" s="12">
        <f t="shared" si="4"/>
        <v>214.31676725154981</v>
      </c>
      <c r="C8" s="13">
        <v>15</v>
      </c>
      <c r="D8" s="12">
        <f t="shared" si="0"/>
        <v>14.287784483436655</v>
      </c>
      <c r="E8" s="13">
        <f t="shared" si="1"/>
        <v>92.87059914233825</v>
      </c>
      <c r="F8" s="14">
        <f t="shared" si="5"/>
        <v>107.1583836257749</v>
      </c>
      <c r="G8" s="12">
        <v>6</v>
      </c>
      <c r="H8" s="12">
        <f t="shared" si="6"/>
        <v>296.47515087732472</v>
      </c>
      <c r="I8" s="13">
        <v>30</v>
      </c>
      <c r="J8" s="12">
        <f t="shared" si="7"/>
        <v>9.8825050292441574</v>
      </c>
      <c r="K8" s="13">
        <f t="shared" si="8"/>
        <v>97.275878596530745</v>
      </c>
      <c r="L8" s="12">
        <v>6</v>
      </c>
      <c r="M8" s="12">
        <f t="shared" si="9"/>
        <v>542.95030175464944</v>
      </c>
      <c r="N8" s="13">
        <v>300</v>
      </c>
      <c r="O8" s="12">
        <f t="shared" si="10"/>
        <v>1.8098343391821647</v>
      </c>
      <c r="P8" s="13">
        <f t="shared" si="11"/>
        <v>105.34854928659274</v>
      </c>
      <c r="R8" s="12">
        <v>6</v>
      </c>
      <c r="S8" s="12">
        <f t="shared" si="2"/>
        <v>428.63353450309961</v>
      </c>
      <c r="T8" s="13">
        <v>35</v>
      </c>
      <c r="U8" s="12">
        <f t="shared" si="12"/>
        <v>12.246672414374274</v>
      </c>
      <c r="V8" s="13">
        <f t="shared" si="13"/>
        <v>202.07009483717553</v>
      </c>
      <c r="W8" s="14">
        <f t="shared" si="3"/>
        <v>214.31676725154981</v>
      </c>
      <c r="Y8" s="21">
        <v>6</v>
      </c>
    </row>
    <row r="9" spans="1:31">
      <c r="A9" s="12">
        <v>7</v>
      </c>
      <c r="B9" s="12">
        <f t="shared" si="4"/>
        <v>257.06279240848653</v>
      </c>
      <c r="C9" s="13">
        <v>15</v>
      </c>
      <c r="D9" s="12">
        <f t="shared" si="0"/>
        <v>17.137519493899102</v>
      </c>
      <c r="E9" s="13">
        <f t="shared" si="1"/>
        <v>111.39387671034416</v>
      </c>
      <c r="F9" s="14">
        <f t="shared" si="5"/>
        <v>128.53139620424326</v>
      </c>
      <c r="G9" s="12">
        <v>7</v>
      </c>
      <c r="H9" s="12">
        <f t="shared" si="6"/>
        <v>360.59418861272985</v>
      </c>
      <c r="I9" s="13">
        <v>30</v>
      </c>
      <c r="J9" s="12">
        <f t="shared" si="7"/>
        <v>12.019806287090995</v>
      </c>
      <c r="K9" s="13">
        <f t="shared" si="8"/>
        <v>116.51158991715226</v>
      </c>
      <c r="L9" s="12">
        <v>7</v>
      </c>
      <c r="M9" s="12">
        <f t="shared" si="9"/>
        <v>671.1883772254597</v>
      </c>
      <c r="N9" s="13">
        <v>300</v>
      </c>
      <c r="O9" s="12">
        <f t="shared" si="10"/>
        <v>2.2372945907515325</v>
      </c>
      <c r="P9" s="13">
        <f t="shared" si="11"/>
        <v>126.29410161349173</v>
      </c>
      <c r="R9" s="12">
        <v>7</v>
      </c>
      <c r="S9" s="12">
        <f t="shared" si="2"/>
        <v>514.12558481697306</v>
      </c>
      <c r="T9" s="13">
        <v>35</v>
      </c>
      <c r="U9" s="12">
        <f t="shared" si="12"/>
        <v>14.689302423342088</v>
      </c>
      <c r="V9" s="13">
        <f t="shared" si="13"/>
        <v>242.37348998514443</v>
      </c>
      <c r="W9" s="14">
        <f t="shared" si="3"/>
        <v>257.06279240848653</v>
      </c>
      <c r="Y9" s="21">
        <v>7</v>
      </c>
    </row>
    <row r="10" spans="1:31">
      <c r="A10" s="12">
        <v>8</v>
      </c>
      <c r="B10" s="12">
        <f t="shared" si="4"/>
        <v>302.98221281347037</v>
      </c>
      <c r="C10" s="13">
        <v>15</v>
      </c>
      <c r="D10" s="12">
        <f t="shared" si="0"/>
        <v>20.19881418756469</v>
      </c>
      <c r="E10" s="13">
        <f t="shared" si="1"/>
        <v>131.29229221917049</v>
      </c>
      <c r="F10" s="14">
        <f t="shared" si="5"/>
        <v>151.49110640673518</v>
      </c>
      <c r="G10" s="12">
        <v>8</v>
      </c>
      <c r="H10" s="12">
        <f t="shared" si="6"/>
        <v>429.47331922020561</v>
      </c>
      <c r="I10" s="13">
        <v>30</v>
      </c>
      <c r="J10" s="12">
        <f t="shared" si="7"/>
        <v>14.315777307340188</v>
      </c>
      <c r="K10" s="13">
        <f t="shared" si="8"/>
        <v>137.17532909939499</v>
      </c>
      <c r="L10" s="12">
        <v>8</v>
      </c>
      <c r="M10" s="12">
        <f t="shared" si="9"/>
        <v>808.94663844041122</v>
      </c>
      <c r="N10" s="13">
        <v>300</v>
      </c>
      <c r="O10" s="12">
        <f t="shared" si="10"/>
        <v>2.6964887948013709</v>
      </c>
      <c r="P10" s="13">
        <f t="shared" si="11"/>
        <v>148.7946176119338</v>
      </c>
      <c r="R10" s="12">
        <v>8</v>
      </c>
      <c r="S10" s="12">
        <f t="shared" si="2"/>
        <v>605.96442562694074</v>
      </c>
      <c r="T10" s="13">
        <v>35</v>
      </c>
      <c r="U10" s="12">
        <f t="shared" si="12"/>
        <v>17.313269303626878</v>
      </c>
      <c r="V10" s="13">
        <f t="shared" si="13"/>
        <v>285.66894350984347</v>
      </c>
      <c r="W10" s="14">
        <f t="shared" si="3"/>
        <v>302.98221281347037</v>
      </c>
      <c r="Y10" s="21">
        <v>8</v>
      </c>
    </row>
    <row r="11" spans="1:31">
      <c r="A11" s="12">
        <v>9</v>
      </c>
      <c r="B11" s="12">
        <f t="shared" si="4"/>
        <v>351.86917696247156</v>
      </c>
      <c r="C11" s="13">
        <v>15</v>
      </c>
      <c r="D11" s="12">
        <f t="shared" si="0"/>
        <v>23.457945130831437</v>
      </c>
      <c r="E11" s="13">
        <f t="shared" si="1"/>
        <v>152.47664335040434</v>
      </c>
      <c r="F11" s="14">
        <f t="shared" si="5"/>
        <v>175.93458848123578</v>
      </c>
      <c r="G11" s="12">
        <v>9</v>
      </c>
      <c r="H11" s="12">
        <f t="shared" si="6"/>
        <v>502.80376544370733</v>
      </c>
      <c r="I11" s="13">
        <v>30</v>
      </c>
      <c r="J11" s="12">
        <f t="shared" si="7"/>
        <v>16.760125514790243</v>
      </c>
      <c r="K11" s="13">
        <f t="shared" si="8"/>
        <v>159.17446296644553</v>
      </c>
      <c r="L11" s="12">
        <v>9</v>
      </c>
      <c r="M11" s="12">
        <f t="shared" si="9"/>
        <v>955.60753088741467</v>
      </c>
      <c r="N11" s="13">
        <v>300</v>
      </c>
      <c r="O11" s="12">
        <f t="shared" si="10"/>
        <v>3.185358436291382</v>
      </c>
      <c r="P11" s="13">
        <f t="shared" si="11"/>
        <v>172.7492300449444</v>
      </c>
      <c r="R11" s="12">
        <v>9</v>
      </c>
      <c r="S11" s="12">
        <f t="shared" si="2"/>
        <v>703.73835392494311</v>
      </c>
      <c r="T11" s="13">
        <v>35</v>
      </c>
      <c r="U11" s="12">
        <f t="shared" si="12"/>
        <v>20.106810112141233</v>
      </c>
      <c r="V11" s="13">
        <f t="shared" si="13"/>
        <v>331.7623668503303</v>
      </c>
      <c r="W11" s="14">
        <f t="shared" si="3"/>
        <v>351.86917696247156</v>
      </c>
      <c r="Y11" s="21">
        <v>9</v>
      </c>
    </row>
    <row r="12" spans="1:31">
      <c r="A12" s="12">
        <v>10</v>
      </c>
      <c r="B12" s="12">
        <f t="shared" si="4"/>
        <v>403.5533905932736</v>
      </c>
      <c r="C12" s="13">
        <v>15</v>
      </c>
      <c r="D12" s="12">
        <f t="shared" si="0"/>
        <v>26.903559372884907</v>
      </c>
      <c r="E12" s="13">
        <f t="shared" si="1"/>
        <v>174.8731359237519</v>
      </c>
      <c r="F12" s="14">
        <f t="shared" si="5"/>
        <v>201.7766952966368</v>
      </c>
      <c r="G12" s="12">
        <v>10</v>
      </c>
      <c r="H12" s="12">
        <f t="shared" si="6"/>
        <v>580.33008588991038</v>
      </c>
      <c r="I12" s="13">
        <v>30</v>
      </c>
      <c r="J12" s="12">
        <f t="shared" si="7"/>
        <v>19.344336196330346</v>
      </c>
      <c r="K12" s="13">
        <f t="shared" si="8"/>
        <v>182.43235910030646</v>
      </c>
      <c r="L12" s="12">
        <v>10</v>
      </c>
      <c r="M12" s="12">
        <f t="shared" si="9"/>
        <v>1110.6601717798208</v>
      </c>
      <c r="N12" s="13">
        <v>300</v>
      </c>
      <c r="O12" s="12">
        <f t="shared" si="10"/>
        <v>3.7022005725994025</v>
      </c>
      <c r="P12" s="13">
        <f t="shared" si="11"/>
        <v>198.07449472403741</v>
      </c>
      <c r="R12" s="12">
        <v>10</v>
      </c>
      <c r="S12" s="12">
        <f t="shared" si="2"/>
        <v>807.10678118654721</v>
      </c>
      <c r="T12" s="13">
        <v>35</v>
      </c>
      <c r="U12" s="12">
        <f t="shared" si="12"/>
        <v>23.060193748187064</v>
      </c>
      <c r="V12" s="13">
        <f t="shared" si="13"/>
        <v>380.49319684508652</v>
      </c>
      <c r="W12" s="14">
        <f t="shared" si="3"/>
        <v>403.5533905932736</v>
      </c>
      <c r="Y12" s="21">
        <v>10</v>
      </c>
    </row>
    <row r="13" spans="1:31">
      <c r="A13" s="12">
        <v>11</v>
      </c>
      <c r="B13" s="12">
        <f t="shared" si="4"/>
        <v>457.89091679026143</v>
      </c>
      <c r="C13" s="13">
        <v>15</v>
      </c>
      <c r="D13" s="12">
        <f t="shared" si="0"/>
        <v>30.526061119350761</v>
      </c>
      <c r="E13" s="13">
        <f t="shared" si="1"/>
        <v>198.41939727577994</v>
      </c>
      <c r="F13" s="14">
        <f t="shared" si="5"/>
        <v>228.94545839513071</v>
      </c>
      <c r="G13" s="12">
        <v>11</v>
      </c>
      <c r="H13" s="12">
        <f t="shared" si="6"/>
        <v>661.83637518539217</v>
      </c>
      <c r="I13" s="13">
        <v>30</v>
      </c>
      <c r="J13" s="12">
        <f t="shared" si="7"/>
        <v>22.061212506179739</v>
      </c>
      <c r="K13" s="13">
        <f t="shared" si="8"/>
        <v>206.88424588895097</v>
      </c>
      <c r="L13" s="12">
        <v>11</v>
      </c>
      <c r="M13" s="12">
        <f t="shared" si="9"/>
        <v>1273.6727503707843</v>
      </c>
      <c r="N13" s="13">
        <v>300</v>
      </c>
      <c r="O13" s="12">
        <f t="shared" si="10"/>
        <v>4.2455758345692809</v>
      </c>
      <c r="P13" s="13">
        <f t="shared" si="11"/>
        <v>224.69988256056143</v>
      </c>
      <c r="R13" s="12">
        <v>11</v>
      </c>
      <c r="S13" s="12">
        <f t="shared" si="2"/>
        <v>915.78183358052286</v>
      </c>
      <c r="T13" s="13">
        <v>35</v>
      </c>
      <c r="U13" s="12">
        <f t="shared" si="12"/>
        <v>26.165195245157797</v>
      </c>
      <c r="V13" s="13">
        <f t="shared" si="13"/>
        <v>431.72572154510362</v>
      </c>
      <c r="W13" s="14">
        <f t="shared" si="3"/>
        <v>457.89091679026143</v>
      </c>
      <c r="Y13" s="21">
        <v>11</v>
      </c>
    </row>
    <row r="14" spans="1:31">
      <c r="A14" s="12">
        <v>12</v>
      </c>
      <c r="B14" s="12">
        <f t="shared" si="4"/>
        <v>514.75800154488957</v>
      </c>
      <c r="C14" s="13">
        <v>15</v>
      </c>
      <c r="D14" s="12">
        <f t="shared" si="0"/>
        <v>34.317200102992636</v>
      </c>
      <c r="E14" s="13">
        <f t="shared" si="1"/>
        <v>223.06180066945214</v>
      </c>
      <c r="F14" s="14">
        <f t="shared" si="5"/>
        <v>257.37900077244478</v>
      </c>
      <c r="G14" s="12">
        <v>12</v>
      </c>
      <c r="H14" s="12">
        <f t="shared" si="6"/>
        <v>747.13700231733446</v>
      </c>
      <c r="I14" s="13">
        <v>30</v>
      </c>
      <c r="J14" s="12">
        <f t="shared" si="7"/>
        <v>24.90456674391115</v>
      </c>
      <c r="K14" s="13">
        <f t="shared" si="8"/>
        <v>232.47443402853364</v>
      </c>
      <c r="L14" s="12">
        <v>12</v>
      </c>
      <c r="M14" s="12">
        <f t="shared" si="9"/>
        <v>1444.2740046346689</v>
      </c>
      <c r="N14" s="13">
        <v>300</v>
      </c>
      <c r="O14" s="12">
        <f t="shared" si="10"/>
        <v>4.8142466821155629</v>
      </c>
      <c r="P14" s="13">
        <f t="shared" si="11"/>
        <v>252.56475409032922</v>
      </c>
      <c r="R14" s="12">
        <v>12</v>
      </c>
      <c r="S14" s="12">
        <f t="shared" si="2"/>
        <v>1029.5160030897791</v>
      </c>
      <c r="T14" s="13">
        <v>35</v>
      </c>
      <c r="U14" s="12">
        <f t="shared" si="12"/>
        <v>29.414742945422262</v>
      </c>
      <c r="V14" s="13">
        <f t="shared" si="13"/>
        <v>485.34325859946728</v>
      </c>
      <c r="W14" s="14">
        <f t="shared" si="3"/>
        <v>514.75800154488957</v>
      </c>
      <c r="Y14" s="21">
        <v>12</v>
      </c>
    </row>
    <row r="15" spans="1:31">
      <c r="A15" s="12">
        <v>13</v>
      </c>
      <c r="B15" s="12">
        <f t="shared" si="4"/>
        <v>574.04675363940567</v>
      </c>
      <c r="C15" s="13">
        <v>15</v>
      </c>
      <c r="D15" s="12">
        <f t="shared" si="0"/>
        <v>38.269783575960375</v>
      </c>
      <c r="E15" s="13">
        <f t="shared" si="1"/>
        <v>248.75359324374244</v>
      </c>
      <c r="F15" s="14">
        <f t="shared" si="5"/>
        <v>287.02337681970283</v>
      </c>
      <c r="G15" s="12">
        <v>13</v>
      </c>
      <c r="H15" s="12">
        <f t="shared" si="6"/>
        <v>836.07013045910844</v>
      </c>
      <c r="I15" s="13">
        <v>30</v>
      </c>
      <c r="J15" s="12">
        <f t="shared" si="7"/>
        <v>27.869004348636949</v>
      </c>
      <c r="K15" s="13">
        <f t="shared" si="8"/>
        <v>259.15437247106587</v>
      </c>
      <c r="L15" s="12">
        <v>13</v>
      </c>
      <c r="M15" s="12">
        <f t="shared" si="9"/>
        <v>1622.1402609182169</v>
      </c>
      <c r="N15" s="13">
        <v>300</v>
      </c>
      <c r="O15" s="12">
        <f t="shared" si="10"/>
        <v>5.407134203060723</v>
      </c>
      <c r="P15" s="13">
        <f t="shared" si="11"/>
        <v>281.61624261664213</v>
      </c>
      <c r="R15" s="12">
        <v>13</v>
      </c>
      <c r="S15" s="12">
        <f t="shared" si="2"/>
        <v>1148.0935072788113</v>
      </c>
      <c r="T15" s="13">
        <v>35</v>
      </c>
      <c r="U15" s="12">
        <f t="shared" si="12"/>
        <v>32.802671636537468</v>
      </c>
      <c r="V15" s="13">
        <f t="shared" si="13"/>
        <v>541.24408200286825</v>
      </c>
      <c r="W15" s="14">
        <f t="shared" si="3"/>
        <v>574.04675363940567</v>
      </c>
      <c r="Y15" s="21">
        <v>13</v>
      </c>
    </row>
    <row r="16" spans="1:31">
      <c r="A16" s="12">
        <v>14</v>
      </c>
      <c r="B16" s="12">
        <f t="shared" si="4"/>
        <v>635.66201857385352</v>
      </c>
      <c r="C16" s="13">
        <v>15</v>
      </c>
      <c r="D16" s="12">
        <f t="shared" si="0"/>
        <v>42.37746790492357</v>
      </c>
      <c r="E16" s="13">
        <f t="shared" si="1"/>
        <v>275.45354138200321</v>
      </c>
      <c r="F16" s="14">
        <f t="shared" si="5"/>
        <v>317.83100928692676</v>
      </c>
      <c r="G16" s="12">
        <v>14</v>
      </c>
      <c r="H16" s="12">
        <f t="shared" si="6"/>
        <v>928.49302786078033</v>
      </c>
      <c r="I16" s="13">
        <v>30</v>
      </c>
      <c r="J16" s="12">
        <f t="shared" si="7"/>
        <v>30.949767595359344</v>
      </c>
      <c r="K16" s="13">
        <f t="shared" si="8"/>
        <v>286.88124169156742</v>
      </c>
      <c r="L16" s="12">
        <v>14</v>
      </c>
      <c r="M16" s="12">
        <f t="shared" si="9"/>
        <v>1806.9860557215607</v>
      </c>
      <c r="N16" s="13">
        <v>300</v>
      </c>
      <c r="O16" s="12">
        <f t="shared" si="10"/>
        <v>6.0232868524052021</v>
      </c>
      <c r="P16" s="13">
        <f t="shared" si="11"/>
        <v>311.80772243452157</v>
      </c>
      <c r="R16" s="12">
        <v>14</v>
      </c>
      <c r="S16" s="12">
        <f t="shared" si="2"/>
        <v>1271.324037147707</v>
      </c>
      <c r="T16" s="13">
        <v>35</v>
      </c>
      <c r="U16" s="12">
        <f t="shared" si="12"/>
        <v>36.323543918505912</v>
      </c>
      <c r="V16" s="13">
        <f t="shared" si="13"/>
        <v>599.33847465534757</v>
      </c>
      <c r="W16" s="14">
        <f t="shared" si="3"/>
        <v>635.66201857385352</v>
      </c>
      <c r="Y16" s="21">
        <v>14</v>
      </c>
    </row>
    <row r="17" spans="1:25">
      <c r="A17" s="12">
        <v>15</v>
      </c>
      <c r="B17" s="12">
        <f t="shared" si="4"/>
        <v>699.51905283832866</v>
      </c>
      <c r="C17" s="13">
        <v>15</v>
      </c>
      <c r="D17" s="12">
        <f t="shared" si="0"/>
        <v>46.634603522555246</v>
      </c>
      <c r="E17" s="13">
        <f t="shared" si="1"/>
        <v>303.12492289660906</v>
      </c>
      <c r="F17" s="14">
        <f t="shared" si="5"/>
        <v>349.75952641916433</v>
      </c>
      <c r="G17" s="12">
        <v>15</v>
      </c>
      <c r="H17" s="12">
        <f t="shared" si="6"/>
        <v>1024.278579257493</v>
      </c>
      <c r="I17" s="13">
        <v>30</v>
      </c>
      <c r="J17" s="12">
        <f t="shared" si="7"/>
        <v>34.1426193085831</v>
      </c>
      <c r="K17" s="13">
        <f t="shared" si="8"/>
        <v>315.61690711058122</v>
      </c>
      <c r="L17" s="12">
        <v>15</v>
      </c>
      <c r="M17" s="12">
        <f t="shared" si="9"/>
        <v>1998.557158514986</v>
      </c>
      <c r="N17" s="13">
        <v>300</v>
      </c>
      <c r="O17" s="12">
        <f t="shared" si="10"/>
        <v>6.6618571950499534</v>
      </c>
      <c r="P17" s="13">
        <f t="shared" si="11"/>
        <v>343.09766922411438</v>
      </c>
      <c r="R17" s="12">
        <v>15</v>
      </c>
      <c r="S17" s="12">
        <f t="shared" si="2"/>
        <v>1399.0381056766573</v>
      </c>
      <c r="T17" s="13">
        <v>35</v>
      </c>
      <c r="U17" s="12">
        <f t="shared" si="12"/>
        <v>39.972517305047354</v>
      </c>
      <c r="V17" s="13">
        <f t="shared" si="13"/>
        <v>659.54653553328126</v>
      </c>
      <c r="W17" s="14">
        <f t="shared" si="3"/>
        <v>699.51905283832866</v>
      </c>
      <c r="Y17" s="21">
        <v>15</v>
      </c>
    </row>
    <row r="18" spans="1:25">
      <c r="A18" s="12">
        <v>16</v>
      </c>
      <c r="B18" s="12">
        <f t="shared" si="4"/>
        <v>765.54175279993228</v>
      </c>
      <c r="C18" s="13">
        <v>15</v>
      </c>
      <c r="D18" s="12">
        <f t="shared" si="0"/>
        <v>51.036116853328821</v>
      </c>
      <c r="E18" s="13">
        <f t="shared" si="1"/>
        <v>331.73475954663729</v>
      </c>
      <c r="F18" s="14">
        <f t="shared" si="5"/>
        <v>382.77087639996614</v>
      </c>
      <c r="G18" s="12">
        <v>16</v>
      </c>
      <c r="H18" s="12">
        <f t="shared" si="6"/>
        <v>1123.3126291998983</v>
      </c>
      <c r="I18" s="13">
        <v>30</v>
      </c>
      <c r="J18" s="12">
        <f t="shared" si="7"/>
        <v>37.44375430666328</v>
      </c>
      <c r="K18" s="13">
        <f t="shared" si="8"/>
        <v>345.32712209330288</v>
      </c>
      <c r="L18" s="12">
        <v>16</v>
      </c>
      <c r="M18" s="12">
        <f t="shared" si="9"/>
        <v>2196.6252583997966</v>
      </c>
      <c r="N18" s="13">
        <v>300</v>
      </c>
      <c r="O18" s="12">
        <f t="shared" si="10"/>
        <v>7.3220841946659885</v>
      </c>
      <c r="P18" s="13">
        <f t="shared" si="11"/>
        <v>375.44879220530015</v>
      </c>
      <c r="R18" s="12">
        <v>16</v>
      </c>
      <c r="S18" s="12">
        <f t="shared" si="2"/>
        <v>1531.0835055998646</v>
      </c>
      <c r="T18" s="13">
        <v>35</v>
      </c>
      <c r="U18" s="12">
        <f t="shared" si="12"/>
        <v>43.745243017138989</v>
      </c>
      <c r="V18" s="13">
        <f t="shared" si="13"/>
        <v>721.79650978279324</v>
      </c>
      <c r="W18" s="14">
        <f t="shared" si="3"/>
        <v>765.54175279993228</v>
      </c>
      <c r="Y18" s="21">
        <v>16</v>
      </c>
    </row>
    <row r="19" spans="1:25">
      <c r="A19" s="12">
        <v>17</v>
      </c>
      <c r="B19" s="12">
        <f t="shared" si="4"/>
        <v>833.66127886989568</v>
      </c>
      <c r="C19" s="13">
        <v>15</v>
      </c>
      <c r="D19" s="12">
        <f t="shared" si="0"/>
        <v>55.577418591326378</v>
      </c>
      <c r="E19" s="13">
        <f t="shared" si="1"/>
        <v>361.25322084362148</v>
      </c>
      <c r="F19" s="14">
        <f t="shared" si="5"/>
        <v>416.83063943494784</v>
      </c>
      <c r="G19" s="12">
        <v>17</v>
      </c>
      <c r="H19" s="12">
        <f t="shared" si="6"/>
        <v>1225.4919183048435</v>
      </c>
      <c r="I19" s="13">
        <v>30</v>
      </c>
      <c r="J19" s="12">
        <f t="shared" si="7"/>
        <v>40.849730610161451</v>
      </c>
      <c r="K19" s="13">
        <f t="shared" si="8"/>
        <v>375.98090882478641</v>
      </c>
      <c r="L19" s="12">
        <v>17</v>
      </c>
      <c r="M19" s="12">
        <f t="shared" si="9"/>
        <v>2400.9838366096869</v>
      </c>
      <c r="N19" s="13">
        <v>300</v>
      </c>
      <c r="O19" s="12">
        <f t="shared" si="10"/>
        <v>8.0032794553656235</v>
      </c>
      <c r="P19" s="13">
        <f t="shared" si="11"/>
        <v>408.82735997958224</v>
      </c>
      <c r="R19" s="12">
        <v>17</v>
      </c>
      <c r="S19" s="12">
        <f t="shared" si="2"/>
        <v>1667.3225577397914</v>
      </c>
      <c r="T19" s="13">
        <v>35</v>
      </c>
      <c r="U19" s="12">
        <f t="shared" si="12"/>
        <v>47.637787363994036</v>
      </c>
      <c r="V19" s="13">
        <f t="shared" si="13"/>
        <v>786.02349150590169</v>
      </c>
      <c r="W19" s="14">
        <f t="shared" si="3"/>
        <v>833.66127886989568</v>
      </c>
      <c r="Y19" s="21">
        <v>17</v>
      </c>
    </row>
    <row r="20" spans="1:25">
      <c r="A20" s="12">
        <v>18</v>
      </c>
      <c r="B20" s="12">
        <f t="shared" si="4"/>
        <v>903.81496824546241</v>
      </c>
      <c r="C20" s="13">
        <v>15</v>
      </c>
      <c r="D20" s="12">
        <f t="shared" si="0"/>
        <v>60.254331216364157</v>
      </c>
      <c r="E20" s="13">
        <f t="shared" si="1"/>
        <v>391.65315290636704</v>
      </c>
      <c r="F20" s="14">
        <f t="shared" si="5"/>
        <v>451.9074841227312</v>
      </c>
      <c r="G20" s="12">
        <v>18</v>
      </c>
      <c r="H20" s="12">
        <f t="shared" si="6"/>
        <v>1330.7224523681937</v>
      </c>
      <c r="I20" s="13">
        <v>30</v>
      </c>
      <c r="J20" s="12">
        <f t="shared" si="7"/>
        <v>44.357415078939788</v>
      </c>
      <c r="K20" s="13">
        <f t="shared" si="8"/>
        <v>407.55006904379144</v>
      </c>
      <c r="L20" s="12">
        <v>18</v>
      </c>
      <c r="M20" s="12">
        <f t="shared" si="9"/>
        <v>2611.4449047363873</v>
      </c>
      <c r="N20" s="13">
        <v>300</v>
      </c>
      <c r="O20" s="12">
        <f t="shared" si="10"/>
        <v>8.7048163491212911</v>
      </c>
      <c r="P20" s="13">
        <f t="shared" si="11"/>
        <v>443.2026677736099</v>
      </c>
      <c r="R20" s="12">
        <v>18</v>
      </c>
      <c r="S20" s="12">
        <f t="shared" si="2"/>
        <v>1807.6299364909248</v>
      </c>
      <c r="T20" s="13">
        <v>35</v>
      </c>
      <c r="U20" s="12">
        <f t="shared" si="12"/>
        <v>51.646569614026426</v>
      </c>
      <c r="V20" s="13">
        <f t="shared" si="13"/>
        <v>852.16839863143593</v>
      </c>
      <c r="W20" s="14">
        <f t="shared" si="3"/>
        <v>903.81496824546241</v>
      </c>
      <c r="Y20" s="21">
        <v>18</v>
      </c>
    </row>
    <row r="21" spans="1:25">
      <c r="A21" s="12">
        <v>19</v>
      </c>
      <c r="B21" s="12">
        <f t="shared" si="4"/>
        <v>975.94546275685104</v>
      </c>
      <c r="C21" s="13">
        <v>15</v>
      </c>
      <c r="D21" s="12">
        <f t="shared" si="0"/>
        <v>65.063030850456741</v>
      </c>
      <c r="E21" s="13">
        <f t="shared" si="1"/>
        <v>422.90970052796877</v>
      </c>
      <c r="F21" s="14">
        <f t="shared" si="5"/>
        <v>487.97273137842552</v>
      </c>
      <c r="G21" s="12">
        <v>19</v>
      </c>
      <c r="H21" s="12">
        <f t="shared" si="6"/>
        <v>1438.9181941352765</v>
      </c>
      <c r="I21" s="13">
        <v>30</v>
      </c>
      <c r="J21" s="12">
        <f t="shared" si="7"/>
        <v>47.963939804509216</v>
      </c>
      <c r="K21" s="13">
        <f t="shared" si="8"/>
        <v>440.00879157391631</v>
      </c>
      <c r="L21" s="12">
        <v>19</v>
      </c>
      <c r="M21" s="12">
        <f t="shared" si="9"/>
        <v>2827.836388270553</v>
      </c>
      <c r="N21" s="13">
        <v>300</v>
      </c>
      <c r="O21" s="12">
        <f t="shared" si="10"/>
        <v>9.4261212942351769</v>
      </c>
      <c r="P21" s="13">
        <f t="shared" si="11"/>
        <v>478.54661008419032</v>
      </c>
      <c r="R21" s="12">
        <v>19</v>
      </c>
      <c r="S21" s="12">
        <f t="shared" si="2"/>
        <v>1951.8909255137021</v>
      </c>
      <c r="T21" s="13">
        <v>35</v>
      </c>
      <c r="U21" s="12">
        <f t="shared" si="12"/>
        <v>55.768312157534346</v>
      </c>
      <c r="V21" s="13">
        <f t="shared" si="13"/>
        <v>920.17715059931675</v>
      </c>
      <c r="W21" s="14">
        <f t="shared" si="3"/>
        <v>975.94546275685104</v>
      </c>
      <c r="Y21" s="21">
        <v>19</v>
      </c>
    </row>
    <row r="22" spans="1:25">
      <c r="A22" s="12">
        <v>20</v>
      </c>
      <c r="B22" s="12">
        <f t="shared" si="4"/>
        <v>1050.0000000000007</v>
      </c>
      <c r="C22" s="13">
        <v>15</v>
      </c>
      <c r="D22" s="12">
        <f t="shared" si="0"/>
        <v>70.000000000000043</v>
      </c>
      <c r="E22" s="13">
        <f t="shared" si="1"/>
        <v>455.00000000000028</v>
      </c>
      <c r="F22" s="14">
        <f t="shared" si="5"/>
        <v>525.00000000000034</v>
      </c>
      <c r="G22" s="12">
        <v>20</v>
      </c>
      <c r="H22" s="12">
        <f t="shared" si="6"/>
        <v>1550.0000000000009</v>
      </c>
      <c r="I22" s="13">
        <v>30</v>
      </c>
      <c r="J22" s="12">
        <f t="shared" si="7"/>
        <v>51.6666666666667</v>
      </c>
      <c r="K22" s="13">
        <f t="shared" si="8"/>
        <v>473.33333333333366</v>
      </c>
      <c r="L22" s="12">
        <v>20</v>
      </c>
      <c r="M22" s="12">
        <f t="shared" si="9"/>
        <v>3050.0000000000018</v>
      </c>
      <c r="N22" s="13">
        <v>300</v>
      </c>
      <c r="O22" s="12">
        <f t="shared" si="10"/>
        <v>10.166666666666673</v>
      </c>
      <c r="P22" s="13">
        <f t="shared" si="11"/>
        <v>514.83333333333371</v>
      </c>
      <c r="R22" s="12">
        <v>20</v>
      </c>
      <c r="S22" s="12">
        <f t="shared" si="2"/>
        <v>2100.0000000000014</v>
      </c>
      <c r="T22" s="13">
        <v>35</v>
      </c>
      <c r="U22" s="12">
        <f t="shared" si="12"/>
        <v>60.000000000000036</v>
      </c>
      <c r="V22" s="13">
        <f t="shared" si="13"/>
        <v>990.00000000000068</v>
      </c>
      <c r="W22" s="14">
        <f t="shared" si="3"/>
        <v>1050.0000000000007</v>
      </c>
      <c r="Y22" s="21">
        <v>20</v>
      </c>
    </row>
    <row r="23" spans="1:25">
      <c r="A23" s="12">
        <v>21</v>
      </c>
      <c r="B23" s="12">
        <f t="shared" si="4"/>
        <v>1125.9298304257579</v>
      </c>
      <c r="C23" s="13">
        <v>15</v>
      </c>
      <c r="D23" s="12">
        <f t="shared" si="0"/>
        <v>75.06198869505053</v>
      </c>
      <c r="E23" s="13">
        <f t="shared" si="1"/>
        <v>487.9029265178284</v>
      </c>
      <c r="F23" s="14">
        <f t="shared" si="5"/>
        <v>562.96491521287896</v>
      </c>
      <c r="G23" s="12">
        <v>21</v>
      </c>
      <c r="H23" s="12">
        <f t="shared" si="6"/>
        <v>1663.8947456386368</v>
      </c>
      <c r="I23" s="13">
        <v>30</v>
      </c>
      <c r="J23" s="12">
        <f t="shared" si="7"/>
        <v>55.463158187954562</v>
      </c>
      <c r="K23" s="13">
        <f t="shared" si="8"/>
        <v>507.50175702492442</v>
      </c>
      <c r="L23" s="12">
        <v>21</v>
      </c>
      <c r="M23" s="12">
        <f t="shared" si="9"/>
        <v>3277.7894912772736</v>
      </c>
      <c r="N23" s="13">
        <v>300</v>
      </c>
      <c r="O23" s="12">
        <f t="shared" si="10"/>
        <v>10.925964970924245</v>
      </c>
      <c r="P23" s="13">
        <f t="shared" si="11"/>
        <v>552.03895024195469</v>
      </c>
      <c r="R23" s="12">
        <v>21</v>
      </c>
      <c r="S23" s="12">
        <f t="shared" si="2"/>
        <v>2251.8596608515159</v>
      </c>
      <c r="T23" s="13">
        <v>35</v>
      </c>
      <c r="U23" s="12">
        <f t="shared" si="12"/>
        <v>64.338847452900453</v>
      </c>
      <c r="V23" s="13">
        <f t="shared" si="13"/>
        <v>1061.5909829728575</v>
      </c>
      <c r="W23" s="14">
        <f t="shared" si="3"/>
        <v>1125.9298304257579</v>
      </c>
      <c r="Y23" s="21">
        <v>21</v>
      </c>
    </row>
    <row r="24" spans="1:25">
      <c r="A24" s="12">
        <v>22</v>
      </c>
      <c r="B24" s="12">
        <f t="shared" si="4"/>
        <v>1203.6897329871679</v>
      </c>
      <c r="C24" s="13">
        <v>15</v>
      </c>
      <c r="D24" s="12">
        <f t="shared" si="0"/>
        <v>80.245982199144521</v>
      </c>
      <c r="E24" s="13">
        <f t="shared" si="1"/>
        <v>521.59888429443936</v>
      </c>
      <c r="F24" s="14">
        <f t="shared" si="5"/>
        <v>601.84486649358394</v>
      </c>
      <c r="G24" s="12">
        <v>22</v>
      </c>
      <c r="H24" s="12">
        <f t="shared" si="6"/>
        <v>1780.5345994807517</v>
      </c>
      <c r="I24" s="13">
        <v>30</v>
      </c>
      <c r="J24" s="12">
        <f t="shared" si="7"/>
        <v>59.351153316025055</v>
      </c>
      <c r="K24" s="13">
        <f t="shared" si="8"/>
        <v>542.4937131775589</v>
      </c>
      <c r="L24" s="12">
        <v>22</v>
      </c>
      <c r="M24" s="12">
        <f t="shared" si="9"/>
        <v>3511.0691989615034</v>
      </c>
      <c r="N24" s="13">
        <v>300</v>
      </c>
      <c r="O24" s="12">
        <f t="shared" si="10"/>
        <v>11.703563996538344</v>
      </c>
      <c r="P24" s="13">
        <f t="shared" si="11"/>
        <v>590.14130249704556</v>
      </c>
      <c r="R24" s="12">
        <v>22</v>
      </c>
      <c r="S24" s="12">
        <f t="shared" si="2"/>
        <v>2407.3794659743357</v>
      </c>
      <c r="T24" s="13">
        <v>35</v>
      </c>
      <c r="U24" s="12">
        <f t="shared" si="12"/>
        <v>68.782270456409591</v>
      </c>
      <c r="V24" s="13">
        <f t="shared" si="13"/>
        <v>1134.9074625307583</v>
      </c>
      <c r="W24" s="14">
        <f t="shared" si="3"/>
        <v>1203.6897329871679</v>
      </c>
      <c r="Y24" s="21">
        <v>22</v>
      </c>
    </row>
    <row r="25" spans="1:25">
      <c r="A25" s="12">
        <v>23</v>
      </c>
      <c r="B25" s="12">
        <f t="shared" si="4"/>
        <v>1283.2376088978158</v>
      </c>
      <c r="C25" s="13">
        <v>15</v>
      </c>
      <c r="D25" s="12">
        <f t="shared" si="0"/>
        <v>85.54917392652105</v>
      </c>
      <c r="E25" s="13">
        <f t="shared" si="1"/>
        <v>556.06963052238689</v>
      </c>
      <c r="F25" s="14">
        <f t="shared" si="5"/>
        <v>641.61880444890789</v>
      </c>
      <c r="G25" s="12">
        <v>23</v>
      </c>
      <c r="H25" s="12">
        <f t="shared" si="6"/>
        <v>1899.8564133467237</v>
      </c>
      <c r="I25" s="13">
        <v>30</v>
      </c>
      <c r="J25" s="12">
        <f t="shared" si="7"/>
        <v>63.328547111557455</v>
      </c>
      <c r="K25" s="13">
        <f t="shared" si="8"/>
        <v>578.29025733735045</v>
      </c>
      <c r="L25" s="12">
        <v>23</v>
      </c>
      <c r="M25" s="12">
        <f t="shared" si="9"/>
        <v>3749.7128266934474</v>
      </c>
      <c r="N25" s="13">
        <v>300</v>
      </c>
      <c r="O25" s="12">
        <f t="shared" si="10"/>
        <v>12.499042755644824</v>
      </c>
      <c r="P25" s="13">
        <f t="shared" si="11"/>
        <v>629.11976169326306</v>
      </c>
      <c r="R25" s="12">
        <v>23</v>
      </c>
      <c r="S25" s="12">
        <f t="shared" si="2"/>
        <v>2566.4752177956316</v>
      </c>
      <c r="T25" s="13">
        <v>35</v>
      </c>
      <c r="U25" s="12">
        <f t="shared" si="12"/>
        <v>73.327863365589479</v>
      </c>
      <c r="V25" s="13">
        <f t="shared" si="13"/>
        <v>1209.9097455322262</v>
      </c>
      <c r="W25" s="14">
        <f t="shared" si="3"/>
        <v>1283.2376088978158</v>
      </c>
      <c r="Y25" s="21">
        <v>23</v>
      </c>
    </row>
    <row r="26" spans="1:25">
      <c r="A26" s="12">
        <v>24</v>
      </c>
      <c r="B26" s="12">
        <f t="shared" si="4"/>
        <v>1364.5341380123989</v>
      </c>
      <c r="C26" s="13">
        <v>15</v>
      </c>
      <c r="D26" s="12">
        <f t="shared" si="0"/>
        <v>90.968942534159922</v>
      </c>
      <c r="E26" s="13">
        <f t="shared" si="1"/>
        <v>591.29812647203948</v>
      </c>
      <c r="F26" s="14">
        <f t="shared" si="5"/>
        <v>682.26706900619945</v>
      </c>
      <c r="G26" s="12">
        <v>24</v>
      </c>
      <c r="H26" s="12">
        <f t="shared" si="6"/>
        <v>2021.8012070185982</v>
      </c>
      <c r="I26" s="13">
        <v>30</v>
      </c>
      <c r="J26" s="12">
        <f t="shared" si="7"/>
        <v>67.393373567286602</v>
      </c>
      <c r="K26" s="13">
        <f t="shared" si="8"/>
        <v>614.87369543891282</v>
      </c>
      <c r="L26" s="12">
        <v>24</v>
      </c>
      <c r="M26" s="12">
        <f t="shared" si="9"/>
        <v>3993.6024140371965</v>
      </c>
      <c r="N26" s="13">
        <v>300</v>
      </c>
      <c r="O26" s="12">
        <f t="shared" si="10"/>
        <v>13.312008046790655</v>
      </c>
      <c r="P26" s="13">
        <f t="shared" si="11"/>
        <v>668.9550609594088</v>
      </c>
      <c r="R26" s="12">
        <v>24</v>
      </c>
      <c r="S26" s="12">
        <f t="shared" si="2"/>
        <v>2729.0682760247978</v>
      </c>
      <c r="T26" s="13">
        <v>35</v>
      </c>
      <c r="U26" s="12">
        <f t="shared" si="12"/>
        <v>77.973379314994219</v>
      </c>
      <c r="V26" s="13">
        <f t="shared" si="13"/>
        <v>1286.5607586974047</v>
      </c>
      <c r="W26" s="14">
        <f t="shared" si="3"/>
        <v>1364.5341380123989</v>
      </c>
      <c r="Y26" s="21">
        <v>24</v>
      </c>
    </row>
    <row r="27" spans="1:25">
      <c r="A27" s="12">
        <v>25</v>
      </c>
      <c r="B27" s="12">
        <f t="shared" si="4"/>
        <v>1447.5424859373688</v>
      </c>
      <c r="C27" s="13">
        <v>15</v>
      </c>
      <c r="D27" s="12">
        <f t="shared" si="0"/>
        <v>96.502832395824584</v>
      </c>
      <c r="E27" s="13">
        <f t="shared" si="1"/>
        <v>627.26841057285981</v>
      </c>
      <c r="F27" s="14">
        <f t="shared" si="5"/>
        <v>723.77124296868442</v>
      </c>
      <c r="G27" s="12">
        <v>25</v>
      </c>
      <c r="H27" s="12">
        <f t="shared" si="6"/>
        <v>2146.3137289060533</v>
      </c>
      <c r="I27" s="13">
        <v>30</v>
      </c>
      <c r="J27" s="12">
        <f t="shared" si="7"/>
        <v>71.543790963535102</v>
      </c>
      <c r="K27" s="13">
        <f t="shared" si="8"/>
        <v>652.2274520051493</v>
      </c>
      <c r="L27" s="12">
        <v>25</v>
      </c>
      <c r="M27" s="12">
        <f t="shared" si="9"/>
        <v>4242.6274578121065</v>
      </c>
      <c r="N27" s="13">
        <v>300</v>
      </c>
      <c r="O27" s="12">
        <f t="shared" si="10"/>
        <v>14.142091526040355</v>
      </c>
      <c r="P27" s="13">
        <f t="shared" si="11"/>
        <v>709.62915144264412</v>
      </c>
      <c r="R27" s="12">
        <v>25</v>
      </c>
      <c r="S27" s="12">
        <f t="shared" si="2"/>
        <v>2895.0849718747377</v>
      </c>
      <c r="T27" s="13">
        <v>35</v>
      </c>
      <c r="U27" s="12">
        <f t="shared" si="12"/>
        <v>82.716713482135361</v>
      </c>
      <c r="V27" s="13">
        <f t="shared" si="13"/>
        <v>1364.8257724552334</v>
      </c>
      <c r="W27" s="14">
        <f t="shared" si="3"/>
        <v>1447.5424859373688</v>
      </c>
      <c r="Y27" s="21">
        <v>25</v>
      </c>
    </row>
    <row r="28" spans="1:25">
      <c r="A28" s="12">
        <v>26</v>
      </c>
      <c r="B28" s="12">
        <f t="shared" si="4"/>
        <v>1532.2280526288782</v>
      </c>
      <c r="C28" s="13">
        <v>15</v>
      </c>
      <c r="D28" s="12">
        <f t="shared" si="0"/>
        <v>102.14853684192522</v>
      </c>
      <c r="E28" s="13">
        <f t="shared" si="1"/>
        <v>663.96548947251392</v>
      </c>
      <c r="F28" s="14">
        <f t="shared" si="5"/>
        <v>766.11402631443912</v>
      </c>
      <c r="G28" s="12">
        <v>26</v>
      </c>
      <c r="H28" s="12">
        <f t="shared" si="6"/>
        <v>2273.3420789433176</v>
      </c>
      <c r="I28" s="13">
        <v>30</v>
      </c>
      <c r="J28" s="12">
        <f t="shared" si="7"/>
        <v>75.77806929811058</v>
      </c>
      <c r="K28" s="13">
        <f t="shared" si="8"/>
        <v>690.33595701632851</v>
      </c>
      <c r="L28" s="12">
        <v>26</v>
      </c>
      <c r="M28" s="12">
        <f t="shared" si="9"/>
        <v>4496.6841578866351</v>
      </c>
      <c r="N28" s="13">
        <v>300</v>
      </c>
      <c r="O28" s="12">
        <f t="shared" si="10"/>
        <v>14.98894719295545</v>
      </c>
      <c r="P28" s="13">
        <f t="shared" si="11"/>
        <v>751.12507912148362</v>
      </c>
      <c r="R28" s="12">
        <v>26</v>
      </c>
      <c r="S28" s="12">
        <f t="shared" si="2"/>
        <v>3064.4561052577565</v>
      </c>
      <c r="T28" s="13">
        <v>35</v>
      </c>
      <c r="U28" s="12">
        <f t="shared" si="12"/>
        <v>87.555888721650192</v>
      </c>
      <c r="V28" s="13">
        <f t="shared" si="13"/>
        <v>1444.672163907228</v>
      </c>
      <c r="W28" s="14">
        <f t="shared" si="3"/>
        <v>1532.2280526288782</v>
      </c>
      <c r="Y28" s="21">
        <v>26</v>
      </c>
    </row>
    <row r="29" spans="1:25">
      <c r="A29" s="12">
        <v>27</v>
      </c>
      <c r="B29" s="12">
        <f t="shared" si="4"/>
        <v>1618.5582552140049</v>
      </c>
      <c r="C29" s="13">
        <v>15</v>
      </c>
      <c r="D29" s="12">
        <f t="shared" si="0"/>
        <v>107.90388368093366</v>
      </c>
      <c r="E29" s="13">
        <f t="shared" si="1"/>
        <v>701.37524392606883</v>
      </c>
      <c r="F29" s="14">
        <f t="shared" si="5"/>
        <v>809.27912760700247</v>
      </c>
      <c r="G29" s="12">
        <v>27</v>
      </c>
      <c r="H29" s="12">
        <f t="shared" si="6"/>
        <v>2402.8373828210074</v>
      </c>
      <c r="I29" s="13">
        <v>30</v>
      </c>
      <c r="J29" s="12">
        <f t="shared" si="7"/>
        <v>80.094579427366909</v>
      </c>
      <c r="K29" s="13">
        <f t="shared" si="8"/>
        <v>729.18454817963561</v>
      </c>
      <c r="L29" s="12">
        <v>27</v>
      </c>
      <c r="M29" s="12">
        <f t="shared" si="9"/>
        <v>4755.6747656420148</v>
      </c>
      <c r="N29" s="13">
        <v>300</v>
      </c>
      <c r="O29" s="12">
        <f t="shared" si="10"/>
        <v>15.852249218806715</v>
      </c>
      <c r="P29" s="13">
        <f t="shared" si="11"/>
        <v>793.42687838819575</v>
      </c>
      <c r="R29" s="12">
        <v>27</v>
      </c>
      <c r="S29" s="12">
        <f t="shared" si="2"/>
        <v>3237.1165104280099</v>
      </c>
      <c r="T29" s="13">
        <v>35</v>
      </c>
      <c r="U29" s="12">
        <f t="shared" si="12"/>
        <v>92.489043155085994</v>
      </c>
      <c r="V29" s="13">
        <f t="shared" si="13"/>
        <v>1526.069212058919</v>
      </c>
      <c r="W29" s="14">
        <f t="shared" si="3"/>
        <v>1618.5582552140049</v>
      </c>
      <c r="Y29" s="21">
        <v>27</v>
      </c>
    </row>
    <row r="30" spans="1:25">
      <c r="A30" s="12">
        <v>28</v>
      </c>
      <c r="B30" s="12">
        <f t="shared" si="4"/>
        <v>1706.5023392678913</v>
      </c>
      <c r="C30" s="13">
        <v>15</v>
      </c>
      <c r="D30" s="12">
        <f t="shared" si="0"/>
        <v>113.76682261785942</v>
      </c>
      <c r="E30" s="13">
        <f t="shared" si="1"/>
        <v>739.4843470160863</v>
      </c>
      <c r="F30" s="14">
        <f t="shared" si="5"/>
        <v>853.25116963394566</v>
      </c>
      <c r="G30" s="12">
        <v>28</v>
      </c>
      <c r="H30" s="12">
        <f t="shared" si="6"/>
        <v>2534.753508901837</v>
      </c>
      <c r="I30" s="13">
        <v>30</v>
      </c>
      <c r="J30" s="12">
        <f t="shared" si="7"/>
        <v>84.491783630061235</v>
      </c>
      <c r="K30" s="13">
        <f t="shared" si="8"/>
        <v>768.7593860038844</v>
      </c>
      <c r="L30" s="12">
        <v>28</v>
      </c>
      <c r="M30" s="12">
        <f t="shared" si="9"/>
        <v>5019.507017803674</v>
      </c>
      <c r="N30" s="13">
        <v>300</v>
      </c>
      <c r="O30" s="12">
        <f t="shared" si="10"/>
        <v>16.731690059345581</v>
      </c>
      <c r="P30" s="13">
        <f t="shared" si="11"/>
        <v>836.51947957460004</v>
      </c>
      <c r="R30" s="12">
        <v>28</v>
      </c>
      <c r="S30" s="12">
        <f t="shared" si="2"/>
        <v>3413.0046785357827</v>
      </c>
      <c r="T30" s="13">
        <v>35</v>
      </c>
      <c r="U30" s="12">
        <f t="shared" si="12"/>
        <v>97.514419386736648</v>
      </c>
      <c r="V30" s="13">
        <f t="shared" si="13"/>
        <v>1608.9879198811548</v>
      </c>
      <c r="W30" s="14">
        <f t="shared" si="3"/>
        <v>1706.5023392678913</v>
      </c>
      <c r="Y30" s="21">
        <v>28</v>
      </c>
    </row>
    <row r="31" spans="1:25">
      <c r="A31" s="12">
        <v>29</v>
      </c>
      <c r="B31" s="12">
        <f t="shared" si="4"/>
        <v>1796.0312139248824</v>
      </c>
      <c r="C31" s="13">
        <v>15</v>
      </c>
      <c r="D31" s="12">
        <f t="shared" si="0"/>
        <v>119.73541426165883</v>
      </c>
      <c r="E31" s="13">
        <f t="shared" si="1"/>
        <v>778.28019270078244</v>
      </c>
      <c r="F31" s="14">
        <f t="shared" si="5"/>
        <v>898.01560696244121</v>
      </c>
      <c r="G31" s="12">
        <v>29</v>
      </c>
      <c r="H31" s="12">
        <f t="shared" si="6"/>
        <v>2669.0468208873235</v>
      </c>
      <c r="I31" s="13">
        <v>30</v>
      </c>
      <c r="J31" s="12">
        <f t="shared" si="7"/>
        <v>88.968227362910781</v>
      </c>
      <c r="K31" s="13">
        <f t="shared" si="8"/>
        <v>809.04737959953047</v>
      </c>
      <c r="L31" s="12">
        <v>29</v>
      </c>
      <c r="M31" s="12">
        <f t="shared" si="9"/>
        <v>5288.093641774647</v>
      </c>
      <c r="N31" s="13">
        <v>300</v>
      </c>
      <c r="O31" s="12">
        <f t="shared" si="10"/>
        <v>17.626978805915488</v>
      </c>
      <c r="P31" s="13">
        <f t="shared" si="11"/>
        <v>880.38862815652567</v>
      </c>
      <c r="R31" s="12">
        <v>29</v>
      </c>
      <c r="S31" s="12">
        <f t="shared" si="2"/>
        <v>3592.0624278497648</v>
      </c>
      <c r="T31" s="13">
        <v>35</v>
      </c>
      <c r="U31" s="12">
        <f t="shared" si="12"/>
        <v>102.63035508142185</v>
      </c>
      <c r="V31" s="13">
        <f t="shared" si="13"/>
        <v>1693.4008588434606</v>
      </c>
      <c r="W31" s="14">
        <f t="shared" si="3"/>
        <v>1796.0312139248824</v>
      </c>
      <c r="Y31" s="21">
        <v>29</v>
      </c>
    </row>
    <row r="32" spans="1:25">
      <c r="A32" s="12">
        <v>30</v>
      </c>
      <c r="B32" s="12">
        <f t="shared" si="4"/>
        <v>1887.1173070873829</v>
      </c>
      <c r="C32" s="13">
        <v>15</v>
      </c>
      <c r="D32" s="12">
        <f t="shared" si="0"/>
        <v>125.8078204724922</v>
      </c>
      <c r="E32" s="13">
        <f t="shared" si="1"/>
        <v>817.75083307119928</v>
      </c>
      <c r="F32" s="14">
        <f t="shared" si="5"/>
        <v>943.55865354369143</v>
      </c>
      <c r="G32" s="12">
        <v>30</v>
      </c>
      <c r="H32" s="12">
        <f t="shared" si="6"/>
        <v>2805.6759606310743</v>
      </c>
      <c r="I32" s="13">
        <v>30</v>
      </c>
      <c r="J32" s="12">
        <f t="shared" si="7"/>
        <v>93.522532021035815</v>
      </c>
      <c r="K32" s="13">
        <f t="shared" si="8"/>
        <v>850.03612152265566</v>
      </c>
      <c r="L32" s="12">
        <v>30</v>
      </c>
      <c r="M32" s="12">
        <f t="shared" si="9"/>
        <v>5561.3519212621486</v>
      </c>
      <c r="N32" s="13">
        <v>300</v>
      </c>
      <c r="O32" s="12">
        <f t="shared" si="10"/>
        <v>18.537839737540494</v>
      </c>
      <c r="P32" s="13">
        <f t="shared" si="11"/>
        <v>925.02081380615095</v>
      </c>
      <c r="R32" s="12">
        <v>30</v>
      </c>
      <c r="S32" s="12">
        <f t="shared" si="2"/>
        <v>3774.2346141747657</v>
      </c>
      <c r="T32" s="13">
        <v>35</v>
      </c>
      <c r="U32" s="12">
        <f t="shared" si="12"/>
        <v>107.83527469070759</v>
      </c>
      <c r="V32" s="13">
        <f t="shared" si="13"/>
        <v>1779.2820323966753</v>
      </c>
      <c r="W32" s="14">
        <f t="shared" si="3"/>
        <v>1887.1173070873829</v>
      </c>
      <c r="Y32" s="21">
        <v>30</v>
      </c>
    </row>
    <row r="33" spans="1:25">
      <c r="A33" s="12">
        <v>31</v>
      </c>
      <c r="B33" s="12">
        <f t="shared" si="4"/>
        <v>1979.734437688254</v>
      </c>
      <c r="C33" s="13">
        <v>15</v>
      </c>
      <c r="D33" s="12">
        <f t="shared" si="0"/>
        <v>131.98229584588361</v>
      </c>
      <c r="E33" s="13">
        <f t="shared" si="1"/>
        <v>857.88492299824338</v>
      </c>
      <c r="F33" s="14">
        <f t="shared" si="5"/>
        <v>989.86721884412702</v>
      </c>
      <c r="G33" s="12">
        <v>31</v>
      </c>
      <c r="H33" s="12">
        <f t="shared" si="6"/>
        <v>2944.6016565323812</v>
      </c>
      <c r="I33" s="13">
        <v>30</v>
      </c>
      <c r="J33" s="12">
        <f t="shared" si="7"/>
        <v>98.153388551079374</v>
      </c>
      <c r="K33" s="13">
        <f t="shared" si="8"/>
        <v>891.71383029304764</v>
      </c>
      <c r="L33" s="12">
        <v>31</v>
      </c>
      <c r="M33" s="12">
        <f t="shared" si="9"/>
        <v>5839.2033130647624</v>
      </c>
      <c r="N33" s="13">
        <v>300</v>
      </c>
      <c r="O33" s="12">
        <f t="shared" si="10"/>
        <v>19.464011043549206</v>
      </c>
      <c r="P33" s="13">
        <f t="shared" si="11"/>
        <v>970.40320780057777</v>
      </c>
      <c r="R33" s="12">
        <v>31</v>
      </c>
      <c r="S33" s="12">
        <f t="shared" si="2"/>
        <v>3959.4688753765081</v>
      </c>
      <c r="T33" s="13">
        <v>35</v>
      </c>
      <c r="U33" s="12">
        <f t="shared" si="12"/>
        <v>113.12768215361451</v>
      </c>
      <c r="V33" s="13">
        <f t="shared" si="13"/>
        <v>1866.6067555346394</v>
      </c>
      <c r="W33" s="14">
        <f t="shared" si="3"/>
        <v>1979.734437688254</v>
      </c>
      <c r="Y33" s="21">
        <v>31</v>
      </c>
    </row>
    <row r="34" spans="1:25">
      <c r="A34" s="12">
        <v>32</v>
      </c>
      <c r="B34" s="12">
        <f t="shared" si="4"/>
        <v>2073.857702507762</v>
      </c>
      <c r="C34" s="13">
        <v>15</v>
      </c>
      <c r="D34" s="12">
        <f t="shared" si="0"/>
        <v>138.25718016718415</v>
      </c>
      <c r="E34" s="13">
        <f t="shared" si="1"/>
        <v>898.67167108669685</v>
      </c>
      <c r="F34" s="14">
        <f t="shared" si="5"/>
        <v>1036.928851253881</v>
      </c>
      <c r="G34" s="12">
        <v>32</v>
      </c>
      <c r="H34" s="12">
        <f t="shared" si="6"/>
        <v>3085.7865537616426</v>
      </c>
      <c r="I34" s="13">
        <v>30</v>
      </c>
      <c r="J34" s="12">
        <f t="shared" si="7"/>
        <v>102.85955179205476</v>
      </c>
      <c r="K34" s="13">
        <f t="shared" si="8"/>
        <v>934.06929946182629</v>
      </c>
      <c r="L34" s="12">
        <v>32</v>
      </c>
      <c r="M34" s="12">
        <f t="shared" si="9"/>
        <v>6121.5731075232852</v>
      </c>
      <c r="N34" s="13">
        <v>300</v>
      </c>
      <c r="O34" s="12">
        <f t="shared" si="10"/>
        <v>20.405243691744285</v>
      </c>
      <c r="P34" s="13">
        <f t="shared" si="11"/>
        <v>1016.5236075621367</v>
      </c>
      <c r="R34" s="12">
        <v>32</v>
      </c>
      <c r="S34" s="12">
        <f t="shared" si="2"/>
        <v>4147.7154050155241</v>
      </c>
      <c r="T34" s="13">
        <v>35</v>
      </c>
      <c r="U34" s="12">
        <f t="shared" si="12"/>
        <v>118.50615442901497</v>
      </c>
      <c r="V34" s="13">
        <f t="shared" si="13"/>
        <v>1955.3515480787471</v>
      </c>
      <c r="W34" s="14">
        <f t="shared" si="3"/>
        <v>2073.857702507762</v>
      </c>
      <c r="Y34" s="21">
        <v>32</v>
      </c>
    </row>
    <row r="35" spans="1:25">
      <c r="A35" s="12">
        <v>33</v>
      </c>
      <c r="B35" s="12">
        <f t="shared" si="4"/>
        <v>2169.463375479746</v>
      </c>
      <c r="C35" s="13">
        <v>15</v>
      </c>
      <c r="D35" s="12">
        <f t="shared" si="0"/>
        <v>144.63089169864972</v>
      </c>
      <c r="E35" s="13">
        <f t="shared" si="1"/>
        <v>940.10079604122325</v>
      </c>
      <c r="F35" s="14">
        <f t="shared" si="5"/>
        <v>1084.731687739873</v>
      </c>
      <c r="G35" s="12">
        <v>33</v>
      </c>
      <c r="H35" s="12">
        <f t="shared" si="6"/>
        <v>3229.195063219619</v>
      </c>
      <c r="I35" s="13">
        <v>30</v>
      </c>
      <c r="J35" s="12">
        <f t="shared" si="7"/>
        <v>107.63983544065397</v>
      </c>
      <c r="K35" s="13">
        <f t="shared" si="8"/>
        <v>977.091852299219</v>
      </c>
      <c r="L35" s="12">
        <v>33</v>
      </c>
      <c r="M35" s="12">
        <f t="shared" si="9"/>
        <v>6408.390126439238</v>
      </c>
      <c r="N35" s="13">
        <v>300</v>
      </c>
      <c r="O35" s="12">
        <f t="shared" si="10"/>
        <v>21.361300421464126</v>
      </c>
      <c r="P35" s="13">
        <f t="shared" si="11"/>
        <v>1063.3703873184088</v>
      </c>
      <c r="R35" s="12">
        <v>33</v>
      </c>
      <c r="S35" s="12">
        <f t="shared" si="2"/>
        <v>4338.926750959492</v>
      </c>
      <c r="T35" s="13">
        <v>35</v>
      </c>
      <c r="U35" s="12">
        <f t="shared" si="12"/>
        <v>123.96933574169977</v>
      </c>
      <c r="V35" s="13">
        <f t="shared" si="13"/>
        <v>2045.4940397380462</v>
      </c>
      <c r="W35" s="14">
        <f t="shared" si="3"/>
        <v>2169.463375479746</v>
      </c>
      <c r="Y35" s="21">
        <v>33</v>
      </c>
    </row>
    <row r="36" spans="1:25">
      <c r="A36" s="12">
        <v>34</v>
      </c>
      <c r="B36" s="12">
        <f t="shared" si="4"/>
        <v>2266.5288177689017</v>
      </c>
      <c r="C36" s="13">
        <v>15</v>
      </c>
      <c r="D36" s="12">
        <f t="shared" si="0"/>
        <v>151.10192118459344</v>
      </c>
      <c r="E36" s="13">
        <f t="shared" si="1"/>
        <v>982.16248769985737</v>
      </c>
      <c r="F36" s="14">
        <f t="shared" si="5"/>
        <v>1133.2644088844509</v>
      </c>
      <c r="G36" s="12">
        <v>34</v>
      </c>
      <c r="H36" s="12">
        <f t="shared" si="6"/>
        <v>3374.7932266533526</v>
      </c>
      <c r="I36" s="13">
        <v>30</v>
      </c>
      <c r="J36" s="12">
        <f t="shared" si="7"/>
        <v>112.49310755511175</v>
      </c>
      <c r="K36" s="13">
        <f t="shared" si="8"/>
        <v>1020.7713013293392</v>
      </c>
      <c r="L36" s="12">
        <v>34</v>
      </c>
      <c r="M36" s="12">
        <f t="shared" si="9"/>
        <v>6699.5864533067052</v>
      </c>
      <c r="N36" s="13">
        <v>300</v>
      </c>
      <c r="O36" s="12">
        <f t="shared" si="10"/>
        <v>22.331954844355685</v>
      </c>
      <c r="P36" s="13">
        <f t="shared" si="11"/>
        <v>1110.9324540400951</v>
      </c>
      <c r="R36" s="12">
        <v>34</v>
      </c>
      <c r="S36" s="12">
        <f t="shared" si="2"/>
        <v>4533.0576355378034</v>
      </c>
      <c r="T36" s="13">
        <v>35</v>
      </c>
      <c r="U36" s="12">
        <f t="shared" si="12"/>
        <v>129.51593244393723</v>
      </c>
      <c r="V36" s="13">
        <f t="shared" si="13"/>
        <v>2137.0128853249644</v>
      </c>
      <c r="W36" s="14">
        <f t="shared" si="3"/>
        <v>2266.5288177689017</v>
      </c>
      <c r="Y36" s="21">
        <v>34</v>
      </c>
    </row>
    <row r="37" spans="1:25">
      <c r="A37" s="12">
        <v>35</v>
      </c>
      <c r="B37" s="12">
        <f t="shared" si="4"/>
        <v>2365.0323971815183</v>
      </c>
      <c r="C37" s="13">
        <v>15</v>
      </c>
      <c r="D37" s="12">
        <f t="shared" si="0"/>
        <v>157.6688264787679</v>
      </c>
      <c r="E37" s="13">
        <f t="shared" si="1"/>
        <v>1024.8473721119913</v>
      </c>
      <c r="F37" s="14">
        <f t="shared" si="5"/>
        <v>1182.5161985907591</v>
      </c>
      <c r="G37" s="12">
        <v>35</v>
      </c>
      <c r="H37" s="12">
        <f t="shared" si="6"/>
        <v>3522.5485957722776</v>
      </c>
      <c r="I37" s="13">
        <v>30</v>
      </c>
      <c r="J37" s="12">
        <f t="shared" si="7"/>
        <v>117.41828652574259</v>
      </c>
      <c r="K37" s="13">
        <f t="shared" si="8"/>
        <v>1065.0979120650165</v>
      </c>
      <c r="L37" s="12">
        <v>35</v>
      </c>
      <c r="M37" s="12">
        <f t="shared" si="9"/>
        <v>6995.0971915445552</v>
      </c>
      <c r="N37" s="13">
        <v>300</v>
      </c>
      <c r="O37" s="12">
        <f t="shared" si="10"/>
        <v>23.316990638481851</v>
      </c>
      <c r="P37" s="13">
        <f t="shared" si="11"/>
        <v>1159.1992079522772</v>
      </c>
      <c r="R37" s="12">
        <v>35</v>
      </c>
      <c r="S37" s="12">
        <f t="shared" si="2"/>
        <v>4730.0647943630365</v>
      </c>
      <c r="T37" s="13">
        <v>35</v>
      </c>
      <c r="U37" s="12">
        <f t="shared" si="12"/>
        <v>135.14470841037246</v>
      </c>
      <c r="V37" s="13">
        <f t="shared" si="13"/>
        <v>2229.8876887711458</v>
      </c>
      <c r="W37" s="14">
        <f t="shared" si="3"/>
        <v>2365.0323971815183</v>
      </c>
      <c r="Y37" s="21">
        <v>35</v>
      </c>
    </row>
    <row r="38" spans="1:25">
      <c r="A38" s="12">
        <v>36</v>
      </c>
      <c r="B38" s="12">
        <f t="shared" si="4"/>
        <v>2464.9534156997729</v>
      </c>
      <c r="C38" s="13">
        <v>15</v>
      </c>
      <c r="D38" s="12">
        <f t="shared" si="0"/>
        <v>164.33022771331818</v>
      </c>
      <c r="E38" s="13">
        <f t="shared" si="1"/>
        <v>1068.1464801365682</v>
      </c>
      <c r="F38" s="14">
        <f t="shared" si="5"/>
        <v>1232.4767078498865</v>
      </c>
      <c r="G38" s="12">
        <v>36</v>
      </c>
      <c r="H38" s="12">
        <f t="shared" si="6"/>
        <v>3672.4301235496596</v>
      </c>
      <c r="I38" s="13">
        <v>30</v>
      </c>
      <c r="J38" s="12">
        <f t="shared" si="7"/>
        <v>122.41433745165531</v>
      </c>
      <c r="K38" s="13">
        <f t="shared" si="8"/>
        <v>1110.0623703982312</v>
      </c>
      <c r="L38" s="12">
        <v>36</v>
      </c>
      <c r="M38" s="12">
        <f t="shared" si="9"/>
        <v>7294.8602470993192</v>
      </c>
      <c r="N38" s="13">
        <v>300</v>
      </c>
      <c r="O38" s="12">
        <f t="shared" si="10"/>
        <v>24.316200823664396</v>
      </c>
      <c r="P38" s="13">
        <f t="shared" si="11"/>
        <v>1208.1605070262221</v>
      </c>
      <c r="R38" s="12">
        <v>36</v>
      </c>
      <c r="S38" s="12">
        <f t="shared" si="2"/>
        <v>4929.9068313995458</v>
      </c>
      <c r="T38" s="13">
        <v>35</v>
      </c>
      <c r="U38" s="12">
        <f t="shared" si="12"/>
        <v>140.85448089712989</v>
      </c>
      <c r="V38" s="13">
        <f t="shared" si="13"/>
        <v>2324.0989348026428</v>
      </c>
      <c r="W38" s="14">
        <f t="shared" si="3"/>
        <v>2464.9534156997729</v>
      </c>
      <c r="Y38" s="21">
        <v>36</v>
      </c>
    </row>
    <row r="39" spans="1:25">
      <c r="A39" s="12">
        <v>37</v>
      </c>
      <c r="B39" s="12">
        <f t="shared" si="4"/>
        <v>2566.2720441160545</v>
      </c>
      <c r="C39" s="13">
        <v>15</v>
      </c>
      <c r="D39" s="12">
        <f t="shared" si="0"/>
        <v>171.08480294107031</v>
      </c>
      <c r="E39" s="13">
        <f t="shared" si="1"/>
        <v>1112.0512191169569</v>
      </c>
      <c r="F39" s="14">
        <f t="shared" si="5"/>
        <v>1283.1360220580273</v>
      </c>
      <c r="G39" s="12">
        <v>37</v>
      </c>
      <c r="H39" s="12">
        <f t="shared" si="6"/>
        <v>3824.4080661740818</v>
      </c>
      <c r="I39" s="13">
        <v>30</v>
      </c>
      <c r="J39" s="12">
        <f t="shared" si="7"/>
        <v>127.4802688724694</v>
      </c>
      <c r="K39" s="13">
        <f t="shared" si="8"/>
        <v>1155.6557531855578</v>
      </c>
      <c r="L39" s="12">
        <v>37</v>
      </c>
      <c r="M39" s="12">
        <f t="shared" si="9"/>
        <v>7598.8161323481636</v>
      </c>
      <c r="N39" s="13">
        <v>300</v>
      </c>
      <c r="O39" s="12">
        <f t="shared" si="10"/>
        <v>25.329387107827213</v>
      </c>
      <c r="P39" s="13">
        <f t="shared" si="11"/>
        <v>1257.8066349502001</v>
      </c>
      <c r="R39" s="12">
        <v>37</v>
      </c>
      <c r="S39" s="12">
        <f t="shared" si="2"/>
        <v>5132.5440882321091</v>
      </c>
      <c r="T39" s="13">
        <v>35</v>
      </c>
      <c r="U39" s="12">
        <f t="shared" si="12"/>
        <v>146.6441168066317</v>
      </c>
      <c r="V39" s="13">
        <f t="shared" si="13"/>
        <v>2419.6279273094228</v>
      </c>
      <c r="W39" s="14">
        <f t="shared" si="3"/>
        <v>2566.2720441160545</v>
      </c>
      <c r="Y39" s="21">
        <v>37</v>
      </c>
    </row>
    <row r="40" spans="1:25">
      <c r="A40" s="12">
        <v>38</v>
      </c>
      <c r="B40" s="12">
        <f t="shared" si="4"/>
        <v>2668.9692628971434</v>
      </c>
      <c r="C40" s="13">
        <v>15</v>
      </c>
      <c r="D40" s="12">
        <f t="shared" si="0"/>
        <v>177.93128419314289</v>
      </c>
      <c r="E40" s="13">
        <f t="shared" si="1"/>
        <v>1156.5533472554289</v>
      </c>
      <c r="F40" s="14">
        <f t="shared" si="5"/>
        <v>1334.4846314485717</v>
      </c>
      <c r="G40" s="12">
        <v>38</v>
      </c>
      <c r="H40" s="12">
        <f t="shared" si="6"/>
        <v>3978.4538943457151</v>
      </c>
      <c r="I40" s="13">
        <v>30</v>
      </c>
      <c r="J40" s="12">
        <f t="shared" si="7"/>
        <v>132.61512981152384</v>
      </c>
      <c r="K40" s="13">
        <f t="shared" si="8"/>
        <v>1201.869501637048</v>
      </c>
      <c r="L40" s="12">
        <v>38</v>
      </c>
      <c r="M40" s="12">
        <f t="shared" si="9"/>
        <v>7906.9077886914301</v>
      </c>
      <c r="N40" s="13">
        <v>300</v>
      </c>
      <c r="O40" s="12">
        <f t="shared" si="10"/>
        <v>26.3563592956381</v>
      </c>
      <c r="P40" s="13">
        <f t="shared" si="11"/>
        <v>1308.1282721529335</v>
      </c>
      <c r="R40" s="12">
        <v>38</v>
      </c>
      <c r="S40" s="12">
        <f t="shared" si="2"/>
        <v>5337.9385257942868</v>
      </c>
      <c r="T40" s="13">
        <v>35</v>
      </c>
      <c r="U40" s="12">
        <f t="shared" si="12"/>
        <v>152.5125293084082</v>
      </c>
      <c r="V40" s="13">
        <f t="shared" si="13"/>
        <v>2516.456733588735</v>
      </c>
      <c r="W40" s="14">
        <f t="shared" si="3"/>
        <v>2668.9692628971434</v>
      </c>
      <c r="Y40" s="21">
        <v>38</v>
      </c>
    </row>
    <row r="41" spans="1:25">
      <c r="A41" s="12">
        <v>39</v>
      </c>
      <c r="B41" s="12">
        <f t="shared" si="4"/>
        <v>2773.0268085349435</v>
      </c>
      <c r="C41" s="13">
        <v>15</v>
      </c>
      <c r="D41" s="12">
        <f t="shared" si="0"/>
        <v>184.86845390232958</v>
      </c>
      <c r="E41" s="13">
        <f t="shared" si="1"/>
        <v>1201.6449503651422</v>
      </c>
      <c r="F41" s="14">
        <f t="shared" si="5"/>
        <v>1386.5134042674717</v>
      </c>
      <c r="G41" s="12">
        <v>39</v>
      </c>
      <c r="H41" s="12">
        <f t="shared" si="6"/>
        <v>4134.5402128024152</v>
      </c>
      <c r="I41" s="13">
        <v>30</v>
      </c>
      <c r="J41" s="12">
        <f t="shared" si="7"/>
        <v>137.81800709341385</v>
      </c>
      <c r="K41" s="13">
        <f t="shared" si="8"/>
        <v>1248.6953971740579</v>
      </c>
      <c r="L41" s="12">
        <v>39</v>
      </c>
      <c r="M41" s="12">
        <f t="shared" si="9"/>
        <v>8219.0804256048305</v>
      </c>
      <c r="N41" s="13">
        <v>300</v>
      </c>
      <c r="O41" s="12">
        <f t="shared" si="10"/>
        <v>27.396934752016101</v>
      </c>
      <c r="P41" s="13">
        <f t="shared" si="11"/>
        <v>1359.1164695154557</v>
      </c>
      <c r="R41" s="12">
        <v>39</v>
      </c>
      <c r="S41" s="12">
        <f t="shared" si="2"/>
        <v>5546.053617069887</v>
      </c>
      <c r="T41" s="13">
        <v>35</v>
      </c>
      <c r="U41" s="12">
        <f t="shared" si="12"/>
        <v>158.45867477342534</v>
      </c>
      <c r="V41" s="13">
        <f t="shared" si="13"/>
        <v>2614.5681337615183</v>
      </c>
      <c r="W41" s="14">
        <f t="shared" si="3"/>
        <v>2773.0268085349435</v>
      </c>
      <c r="Y41" s="21">
        <v>39</v>
      </c>
    </row>
    <row r="42" spans="1:25">
      <c r="A42" s="12">
        <v>40</v>
      </c>
      <c r="B42" s="12">
        <f t="shared" si="4"/>
        <v>2878.4271247461875</v>
      </c>
      <c r="C42" s="13">
        <v>15</v>
      </c>
      <c r="D42" s="12">
        <f t="shared" si="0"/>
        <v>191.89514164974582</v>
      </c>
      <c r="E42" s="13">
        <f t="shared" si="1"/>
        <v>1247.318420723348</v>
      </c>
      <c r="F42" s="14">
        <f t="shared" si="5"/>
        <v>1439.2135623730937</v>
      </c>
      <c r="G42" s="12">
        <v>40</v>
      </c>
      <c r="H42" s="12">
        <f t="shared" si="6"/>
        <v>4292.6406871192812</v>
      </c>
      <c r="I42" s="13">
        <v>30</v>
      </c>
      <c r="J42" s="12">
        <f t="shared" si="7"/>
        <v>143.08802290397605</v>
      </c>
      <c r="K42" s="13">
        <f t="shared" si="8"/>
        <v>1296.1255394691177</v>
      </c>
      <c r="L42" s="12">
        <v>40</v>
      </c>
      <c r="M42" s="12">
        <f t="shared" si="9"/>
        <v>8535.2813742385624</v>
      </c>
      <c r="N42" s="13">
        <v>300</v>
      </c>
      <c r="O42" s="12">
        <f t="shared" si="10"/>
        <v>28.450937914128541</v>
      </c>
      <c r="P42" s="13">
        <f t="shared" si="11"/>
        <v>1410.7626244589651</v>
      </c>
      <c r="R42" s="12">
        <v>40</v>
      </c>
      <c r="S42" s="12">
        <f t="shared" si="2"/>
        <v>5756.8542494923749</v>
      </c>
      <c r="T42" s="13">
        <v>35</v>
      </c>
      <c r="U42" s="12">
        <f t="shared" si="12"/>
        <v>164.48154998549643</v>
      </c>
      <c r="V42" s="13">
        <f t="shared" si="13"/>
        <v>2713.9455747606912</v>
      </c>
      <c r="W42" s="14">
        <f t="shared" si="3"/>
        <v>2878.4271247461875</v>
      </c>
      <c r="Y42" s="21">
        <v>40</v>
      </c>
    </row>
    <row r="43" spans="1:25">
      <c r="A43" s="12">
        <v>41</v>
      </c>
      <c r="B43" s="12">
        <f t="shared" si="4"/>
        <v>2985.1533179716535</v>
      </c>
      <c r="C43" s="13">
        <v>15</v>
      </c>
      <c r="D43" s="12">
        <f t="shared" si="0"/>
        <v>199.01022119811023</v>
      </c>
      <c r="E43" s="13">
        <f t="shared" si="1"/>
        <v>1293.5664377877165</v>
      </c>
      <c r="F43" s="14">
        <f t="shared" si="5"/>
        <v>1492.5766589858267</v>
      </c>
      <c r="G43" s="12">
        <v>41</v>
      </c>
      <c r="H43" s="12">
        <f t="shared" si="6"/>
        <v>4452.7299769574802</v>
      </c>
      <c r="I43" s="13">
        <v>30</v>
      </c>
      <c r="J43" s="12">
        <f t="shared" si="7"/>
        <v>148.42433256524933</v>
      </c>
      <c r="K43" s="13">
        <f t="shared" si="8"/>
        <v>1344.1523264205773</v>
      </c>
      <c r="L43" s="12">
        <v>41</v>
      </c>
      <c r="M43" s="12">
        <f t="shared" si="9"/>
        <v>8855.4599539149604</v>
      </c>
      <c r="N43" s="13">
        <v>300</v>
      </c>
      <c r="O43" s="12">
        <f t="shared" si="10"/>
        <v>29.518199846383201</v>
      </c>
      <c r="P43" s="13">
        <f t="shared" si="11"/>
        <v>1463.0584591394436</v>
      </c>
      <c r="R43" s="12">
        <v>41</v>
      </c>
      <c r="S43" s="12">
        <f t="shared" si="2"/>
        <v>5970.3066359433069</v>
      </c>
      <c r="T43" s="13">
        <v>35</v>
      </c>
      <c r="U43" s="12">
        <f t="shared" si="12"/>
        <v>170.5801895983802</v>
      </c>
      <c r="V43" s="13">
        <f t="shared" si="13"/>
        <v>2814.5731283732734</v>
      </c>
      <c r="W43" s="14">
        <f t="shared" si="3"/>
        <v>2985.1533179716535</v>
      </c>
      <c r="Y43" s="21">
        <v>41</v>
      </c>
    </row>
    <row r="44" spans="1:25">
      <c r="A44" s="12">
        <v>42</v>
      </c>
      <c r="B44" s="12">
        <f t="shared" si="4"/>
        <v>3093.1891166997798</v>
      </c>
      <c r="C44" s="13">
        <v>15</v>
      </c>
      <c r="D44" s="12">
        <f t="shared" si="0"/>
        <v>206.21260777998532</v>
      </c>
      <c r="E44" s="13">
        <f t="shared" si="1"/>
        <v>1340.3819505699046</v>
      </c>
      <c r="F44" s="14">
        <f t="shared" si="5"/>
        <v>1546.5945583498899</v>
      </c>
      <c r="G44" s="12">
        <v>42</v>
      </c>
      <c r="H44" s="12">
        <f t="shared" si="6"/>
        <v>4614.7836750496699</v>
      </c>
      <c r="I44" s="13">
        <v>30</v>
      </c>
      <c r="J44" s="12">
        <f t="shared" si="7"/>
        <v>153.82612250165568</v>
      </c>
      <c r="K44" s="13">
        <f t="shared" si="8"/>
        <v>1392.7684358482343</v>
      </c>
      <c r="L44" s="12">
        <v>42</v>
      </c>
      <c r="M44" s="12">
        <f t="shared" si="9"/>
        <v>9179.5673500993398</v>
      </c>
      <c r="N44" s="13">
        <v>300</v>
      </c>
      <c r="O44" s="12">
        <f t="shared" si="10"/>
        <v>30.598557833664465</v>
      </c>
      <c r="P44" s="13">
        <f t="shared" si="11"/>
        <v>1515.9960005162254</v>
      </c>
      <c r="R44" s="12">
        <v>42</v>
      </c>
      <c r="S44" s="12">
        <f t="shared" si="2"/>
        <v>6186.3782333995596</v>
      </c>
      <c r="T44" s="13">
        <v>35</v>
      </c>
      <c r="U44" s="12">
        <f t="shared" si="12"/>
        <v>176.75366381141598</v>
      </c>
      <c r="V44" s="13">
        <f t="shared" si="13"/>
        <v>2916.4354528883637</v>
      </c>
      <c r="W44" s="14">
        <f t="shared" si="3"/>
        <v>3093.1891166997798</v>
      </c>
      <c r="Y44" s="21">
        <v>42</v>
      </c>
    </row>
    <row r="45" spans="1:25">
      <c r="A45" s="12">
        <v>43</v>
      </c>
      <c r="B45" s="12">
        <f t="shared" si="4"/>
        <v>3202.5188342022634</v>
      </c>
      <c r="C45" s="13">
        <v>15</v>
      </c>
      <c r="D45" s="12">
        <f t="shared" si="0"/>
        <v>213.50125561348423</v>
      </c>
      <c r="E45" s="13">
        <f t="shared" si="1"/>
        <v>1387.7581614876474</v>
      </c>
      <c r="F45" s="14">
        <f t="shared" si="5"/>
        <v>1601.2594171011317</v>
      </c>
      <c r="G45" s="12">
        <v>43</v>
      </c>
      <c r="H45" s="12">
        <f t="shared" si="6"/>
        <v>4778.7782513033953</v>
      </c>
      <c r="I45" s="13">
        <v>30</v>
      </c>
      <c r="J45" s="12">
        <f t="shared" si="7"/>
        <v>159.29260837677984</v>
      </c>
      <c r="K45" s="13">
        <f t="shared" si="8"/>
        <v>1441.9668087243519</v>
      </c>
      <c r="L45" s="12">
        <v>43</v>
      </c>
      <c r="M45" s="12">
        <f t="shared" si="9"/>
        <v>9507.5565026067907</v>
      </c>
      <c r="N45" s="13">
        <v>300</v>
      </c>
      <c r="O45" s="12">
        <f t="shared" si="10"/>
        <v>31.691855008689302</v>
      </c>
      <c r="P45" s="13">
        <f t="shared" si="11"/>
        <v>1569.5675620924424</v>
      </c>
      <c r="R45" s="12">
        <v>43</v>
      </c>
      <c r="S45" s="12">
        <f t="shared" si="2"/>
        <v>6405.0376684045268</v>
      </c>
      <c r="T45" s="13">
        <v>35</v>
      </c>
      <c r="U45" s="12">
        <f t="shared" si="12"/>
        <v>183.00107624012935</v>
      </c>
      <c r="V45" s="13">
        <f t="shared" si="13"/>
        <v>3019.5177579621341</v>
      </c>
      <c r="W45" s="14">
        <f t="shared" si="3"/>
        <v>3202.5188342022634</v>
      </c>
      <c r="Y45" s="21">
        <v>43</v>
      </c>
    </row>
    <row r="46" spans="1:25">
      <c r="A46" s="12">
        <v>44</v>
      </c>
      <c r="B46" s="12">
        <f t="shared" si="4"/>
        <v>3313.1273343220923</v>
      </c>
      <c r="C46" s="13">
        <v>15</v>
      </c>
      <c r="D46" s="12">
        <f t="shared" si="0"/>
        <v>220.87515562147283</v>
      </c>
      <c r="E46" s="13">
        <f t="shared" si="1"/>
        <v>1435.6885115395733</v>
      </c>
      <c r="F46" s="14">
        <f t="shared" si="5"/>
        <v>1656.5636671610462</v>
      </c>
      <c r="G46" s="12">
        <v>44</v>
      </c>
      <c r="H46" s="12">
        <f t="shared" si="6"/>
        <v>4944.6910014831383</v>
      </c>
      <c r="I46" s="13">
        <v>30</v>
      </c>
      <c r="J46" s="12">
        <f t="shared" si="7"/>
        <v>164.82303338277129</v>
      </c>
      <c r="K46" s="13">
        <f t="shared" si="8"/>
        <v>1491.740633778275</v>
      </c>
      <c r="L46" s="12">
        <v>44</v>
      </c>
      <c r="M46" s="12">
        <f t="shared" si="9"/>
        <v>9839.3820029662766</v>
      </c>
      <c r="N46" s="13">
        <v>300</v>
      </c>
      <c r="O46" s="12">
        <f t="shared" si="10"/>
        <v>32.79794000988759</v>
      </c>
      <c r="P46" s="13">
        <f t="shared" si="11"/>
        <v>1623.7657271511587</v>
      </c>
      <c r="R46" s="12">
        <v>44</v>
      </c>
      <c r="S46" s="12">
        <f t="shared" si="2"/>
        <v>6626.2546686441847</v>
      </c>
      <c r="T46" s="13">
        <v>35</v>
      </c>
      <c r="U46" s="12">
        <f t="shared" si="12"/>
        <v>189.32156196126243</v>
      </c>
      <c r="V46" s="13">
        <f t="shared" si="13"/>
        <v>3123.8057723608299</v>
      </c>
      <c r="W46" s="14">
        <f t="shared" si="3"/>
        <v>3313.1273343220923</v>
      </c>
      <c r="Y46" s="21">
        <v>44</v>
      </c>
    </row>
    <row r="47" spans="1:25">
      <c r="A47" s="12">
        <v>45</v>
      </c>
      <c r="B47" s="12">
        <f t="shared" si="4"/>
        <v>3424.9999999999986</v>
      </c>
      <c r="C47" s="13">
        <v>15</v>
      </c>
      <c r="D47" s="12">
        <f t="shared" si="0"/>
        <v>228.33333333333323</v>
      </c>
      <c r="E47" s="13">
        <f t="shared" si="1"/>
        <v>1484.1666666666661</v>
      </c>
      <c r="F47" s="14">
        <f t="shared" si="5"/>
        <v>1712.4999999999993</v>
      </c>
      <c r="G47" s="12">
        <v>45</v>
      </c>
      <c r="H47" s="12">
        <f t="shared" si="6"/>
        <v>5112.4999999999982</v>
      </c>
      <c r="I47" s="13">
        <v>30</v>
      </c>
      <c r="J47" s="12">
        <f t="shared" si="7"/>
        <v>170.4166666666666</v>
      </c>
      <c r="K47" s="13">
        <f t="shared" si="8"/>
        <v>1542.0833333333328</v>
      </c>
      <c r="L47" s="12">
        <v>45</v>
      </c>
      <c r="M47" s="12">
        <f t="shared" si="9"/>
        <v>10174.999999999996</v>
      </c>
      <c r="N47" s="13">
        <v>300</v>
      </c>
      <c r="O47" s="12">
        <f t="shared" si="10"/>
        <v>33.916666666666657</v>
      </c>
      <c r="P47" s="13">
        <f t="shared" si="11"/>
        <v>1678.5833333333326</v>
      </c>
      <c r="R47" s="12">
        <v>45</v>
      </c>
      <c r="S47" s="12">
        <f t="shared" si="2"/>
        <v>6849.9999999999973</v>
      </c>
      <c r="T47" s="13">
        <v>35</v>
      </c>
      <c r="U47" s="12">
        <f t="shared" si="12"/>
        <v>195.71428571428564</v>
      </c>
      <c r="V47" s="13">
        <f t="shared" si="13"/>
        <v>3229.2857142857129</v>
      </c>
      <c r="W47" s="14">
        <f t="shared" si="3"/>
        <v>3424.9999999999986</v>
      </c>
      <c r="Y47" s="21">
        <v>45</v>
      </c>
    </row>
    <row r="48" spans="1:25">
      <c r="A48" s="12">
        <v>46</v>
      </c>
      <c r="B48" s="12">
        <f t="shared" si="4"/>
        <v>3538.1227042637129</v>
      </c>
      <c r="C48" s="13">
        <v>15</v>
      </c>
      <c r="D48" s="12">
        <f t="shared" si="0"/>
        <v>235.87484695091419</v>
      </c>
      <c r="E48" s="13">
        <f t="shared" si="1"/>
        <v>1533.1865051809423</v>
      </c>
      <c r="F48" s="14">
        <f t="shared" si="5"/>
        <v>1769.0613521318564</v>
      </c>
      <c r="G48" s="12">
        <v>46</v>
      </c>
      <c r="H48" s="12">
        <f t="shared" si="6"/>
        <v>5282.1840563955693</v>
      </c>
      <c r="I48" s="13">
        <v>30</v>
      </c>
      <c r="J48" s="12">
        <f t="shared" si="7"/>
        <v>176.07280187985231</v>
      </c>
      <c r="K48" s="13">
        <f t="shared" si="8"/>
        <v>1592.9885502520042</v>
      </c>
      <c r="L48" s="12">
        <v>46</v>
      </c>
      <c r="M48" s="12">
        <f t="shared" si="9"/>
        <v>10514.368112791139</v>
      </c>
      <c r="N48" s="13">
        <v>300</v>
      </c>
      <c r="O48" s="12">
        <f t="shared" si="10"/>
        <v>35.047893709303793</v>
      </c>
      <c r="P48" s="13">
        <f t="shared" si="11"/>
        <v>1734.0134584225527</v>
      </c>
      <c r="R48" s="12">
        <v>46</v>
      </c>
      <c r="S48" s="12">
        <f t="shared" si="2"/>
        <v>7076.2454085274258</v>
      </c>
      <c r="T48" s="13">
        <v>35</v>
      </c>
      <c r="U48" s="12">
        <f t="shared" si="12"/>
        <v>202.17844024364072</v>
      </c>
      <c r="V48" s="13">
        <f t="shared" si="13"/>
        <v>3335.9442640200723</v>
      </c>
      <c r="W48" s="14">
        <f t="shared" si="3"/>
        <v>3538.1227042637129</v>
      </c>
      <c r="Y48" s="21">
        <v>46</v>
      </c>
    </row>
    <row r="49" spans="1:25">
      <c r="A49" s="12">
        <v>47</v>
      </c>
      <c r="B49" s="12">
        <f t="shared" si="4"/>
        <v>3652.4817834376345</v>
      </c>
      <c r="C49" s="13">
        <v>15</v>
      </c>
      <c r="D49" s="12">
        <f t="shared" si="0"/>
        <v>243.49878556250897</v>
      </c>
      <c r="E49" s="13">
        <f t="shared" si="1"/>
        <v>1582.7421061563082</v>
      </c>
      <c r="F49" s="14">
        <f t="shared" si="5"/>
        <v>1826.2408917188172</v>
      </c>
      <c r="G49" s="12">
        <v>47</v>
      </c>
      <c r="H49" s="12">
        <f t="shared" si="6"/>
        <v>5453.7226751564522</v>
      </c>
      <c r="I49" s="13">
        <v>30</v>
      </c>
      <c r="J49" s="12">
        <f t="shared" si="7"/>
        <v>181.79075583854839</v>
      </c>
      <c r="K49" s="13">
        <f t="shared" si="8"/>
        <v>1644.4501358802688</v>
      </c>
      <c r="L49" s="12">
        <v>47</v>
      </c>
      <c r="M49" s="12">
        <f t="shared" si="9"/>
        <v>10857.445350312904</v>
      </c>
      <c r="N49" s="13">
        <v>300</v>
      </c>
      <c r="O49" s="12">
        <f t="shared" si="10"/>
        <v>36.191484501043014</v>
      </c>
      <c r="P49" s="13">
        <f t="shared" si="11"/>
        <v>1790.0494072177742</v>
      </c>
      <c r="R49" s="12">
        <v>47</v>
      </c>
      <c r="S49" s="12">
        <f t="shared" si="2"/>
        <v>7304.963566875269</v>
      </c>
      <c r="T49" s="13">
        <v>35</v>
      </c>
      <c r="U49" s="12">
        <f t="shared" si="12"/>
        <v>208.71324476786484</v>
      </c>
      <c r="V49" s="13">
        <f t="shared" si="13"/>
        <v>3443.7685386697694</v>
      </c>
      <c r="W49" s="14">
        <f t="shared" si="3"/>
        <v>3652.4817834376345</v>
      </c>
      <c r="Y49" s="21">
        <v>47</v>
      </c>
    </row>
    <row r="50" spans="1:25">
      <c r="A50" s="12">
        <v>48</v>
      </c>
      <c r="B50" s="12">
        <f t="shared" si="4"/>
        <v>3768.0640123591179</v>
      </c>
      <c r="C50" s="13">
        <v>15</v>
      </c>
      <c r="D50" s="12">
        <f t="shared" si="0"/>
        <v>251.20426749060786</v>
      </c>
      <c r="E50" s="13">
        <f t="shared" si="1"/>
        <v>1632.8277386889511</v>
      </c>
      <c r="F50" s="14">
        <f t="shared" si="5"/>
        <v>1884.0320061795589</v>
      </c>
      <c r="G50" s="12">
        <v>48</v>
      </c>
      <c r="H50" s="12">
        <f t="shared" si="6"/>
        <v>5627.0960185386766</v>
      </c>
      <c r="I50" s="13">
        <v>30</v>
      </c>
      <c r="J50" s="12">
        <f t="shared" si="7"/>
        <v>187.56986728462255</v>
      </c>
      <c r="K50" s="13">
        <f t="shared" si="8"/>
        <v>1696.4621388949363</v>
      </c>
      <c r="L50" s="12">
        <v>48</v>
      </c>
      <c r="M50" s="12">
        <f t="shared" si="9"/>
        <v>11204.192037077353</v>
      </c>
      <c r="N50" s="13">
        <v>300</v>
      </c>
      <c r="O50" s="12">
        <f t="shared" si="10"/>
        <v>37.347306790257846</v>
      </c>
      <c r="P50" s="13">
        <f t="shared" si="11"/>
        <v>1846.6846993893012</v>
      </c>
      <c r="R50" s="12">
        <v>48</v>
      </c>
      <c r="S50" s="12">
        <f t="shared" si="2"/>
        <v>7536.1280247182358</v>
      </c>
      <c r="T50" s="13">
        <v>35</v>
      </c>
      <c r="U50" s="12">
        <f t="shared" si="12"/>
        <v>215.31794356337818</v>
      </c>
      <c r="V50" s="13">
        <f t="shared" si="13"/>
        <v>3552.7460687957396</v>
      </c>
      <c r="W50" s="14">
        <f t="shared" si="3"/>
        <v>3768.0640123591179</v>
      </c>
      <c r="Y50" s="21">
        <v>48</v>
      </c>
    </row>
    <row r="51" spans="1:25">
      <c r="A51" s="12">
        <v>49</v>
      </c>
      <c r="B51" s="12">
        <f t="shared" si="4"/>
        <v>3884.8565814121434</v>
      </c>
      <c r="C51" s="13">
        <v>15</v>
      </c>
      <c r="D51" s="12">
        <f t="shared" si="0"/>
        <v>258.99043876080958</v>
      </c>
      <c r="E51" s="13">
        <f t="shared" si="1"/>
        <v>1683.4378519452621</v>
      </c>
      <c r="F51" s="14">
        <f t="shared" si="5"/>
        <v>1942.4282907060717</v>
      </c>
      <c r="G51" s="12">
        <v>49</v>
      </c>
      <c r="H51" s="12">
        <f t="shared" si="6"/>
        <v>5802.2848721182154</v>
      </c>
      <c r="I51" s="13">
        <v>30</v>
      </c>
      <c r="J51" s="12">
        <f t="shared" si="7"/>
        <v>193.40949573727386</v>
      </c>
      <c r="K51" s="13">
        <f t="shared" si="8"/>
        <v>1749.0187949687979</v>
      </c>
      <c r="L51" s="12">
        <v>49</v>
      </c>
      <c r="M51" s="12">
        <f t="shared" si="9"/>
        <v>11554.569744236431</v>
      </c>
      <c r="N51" s="13">
        <v>300</v>
      </c>
      <c r="O51" s="12">
        <f t="shared" si="10"/>
        <v>38.5152324807881</v>
      </c>
      <c r="P51" s="13">
        <f t="shared" si="11"/>
        <v>1903.9130582252835</v>
      </c>
      <c r="R51" s="12">
        <v>49</v>
      </c>
      <c r="S51" s="12">
        <f t="shared" si="2"/>
        <v>7769.7131628242869</v>
      </c>
      <c r="T51" s="13">
        <v>35</v>
      </c>
      <c r="U51" s="12">
        <f t="shared" si="12"/>
        <v>221.99180465212248</v>
      </c>
      <c r="V51" s="13">
        <f t="shared" si="13"/>
        <v>3662.864776760021</v>
      </c>
      <c r="W51" s="14">
        <f t="shared" si="3"/>
        <v>3884.8565814121434</v>
      </c>
      <c r="Y51" s="21">
        <v>49</v>
      </c>
    </row>
    <row r="52" spans="1:25">
      <c r="A52" s="12">
        <v>50</v>
      </c>
      <c r="B52" s="12">
        <f t="shared" si="4"/>
        <v>4002.8470752104718</v>
      </c>
      <c r="C52" s="13">
        <v>15</v>
      </c>
      <c r="D52" s="12">
        <f t="shared" si="0"/>
        <v>266.85647168069812</v>
      </c>
      <c r="E52" s="13">
        <f t="shared" si="1"/>
        <v>1734.5670659245377</v>
      </c>
      <c r="F52" s="14">
        <f t="shared" si="5"/>
        <v>2001.4235376052359</v>
      </c>
      <c r="G52" s="12">
        <v>50</v>
      </c>
      <c r="H52" s="12">
        <f t="shared" si="6"/>
        <v>5979.2706128157079</v>
      </c>
      <c r="I52" s="13">
        <v>30</v>
      </c>
      <c r="J52" s="12">
        <f t="shared" si="7"/>
        <v>199.30902042719026</v>
      </c>
      <c r="K52" s="13">
        <f t="shared" si="8"/>
        <v>1802.1145171780456</v>
      </c>
      <c r="L52" s="12">
        <v>50</v>
      </c>
      <c r="M52" s="12">
        <f t="shared" si="9"/>
        <v>11908.541225631416</v>
      </c>
      <c r="N52" s="13">
        <v>300</v>
      </c>
      <c r="O52" s="12">
        <f t="shared" si="10"/>
        <v>39.695137418771388</v>
      </c>
      <c r="P52" s="13">
        <f t="shared" si="11"/>
        <v>1961.7284001864646</v>
      </c>
      <c r="R52" s="12">
        <v>50</v>
      </c>
      <c r="S52" s="12">
        <f t="shared" si="2"/>
        <v>8005.6941504209435</v>
      </c>
      <c r="T52" s="13">
        <v>35</v>
      </c>
      <c r="U52" s="12">
        <f t="shared" si="12"/>
        <v>228.73411858345554</v>
      </c>
      <c r="V52" s="13">
        <f t="shared" si="13"/>
        <v>3774.112956627016</v>
      </c>
      <c r="W52" s="14">
        <f t="shared" si="3"/>
        <v>4002.8470752104718</v>
      </c>
      <c r="Y52" s="21">
        <v>50</v>
      </c>
    </row>
    <row r="53" spans="1:25">
      <c r="A53" s="12">
        <v>51</v>
      </c>
      <c r="B53" s="12">
        <f t="shared" si="4"/>
        <v>4122.0234527811826</v>
      </c>
      <c r="C53" s="13">
        <v>15</v>
      </c>
      <c r="D53" s="12">
        <f t="shared" si="0"/>
        <v>274.80156351874552</v>
      </c>
      <c r="E53" s="13">
        <f t="shared" si="1"/>
        <v>1786.2101628718458</v>
      </c>
      <c r="F53" s="14">
        <f t="shared" si="5"/>
        <v>2061.0117263905913</v>
      </c>
      <c r="G53" s="12">
        <v>51</v>
      </c>
      <c r="H53" s="12">
        <f t="shared" si="6"/>
        <v>6158.0351791717731</v>
      </c>
      <c r="I53" s="13">
        <v>30</v>
      </c>
      <c r="J53" s="12">
        <f t="shared" si="7"/>
        <v>205.26783930572577</v>
      </c>
      <c r="K53" s="13">
        <f t="shared" si="8"/>
        <v>1855.7438870848655</v>
      </c>
      <c r="L53" s="12">
        <v>51</v>
      </c>
      <c r="M53" s="12">
        <f t="shared" si="9"/>
        <v>12266.070358343546</v>
      </c>
      <c r="N53" s="13">
        <v>300</v>
      </c>
      <c r="O53" s="12">
        <f t="shared" si="10"/>
        <v>40.88690119447849</v>
      </c>
      <c r="P53" s="13">
        <f t="shared" si="11"/>
        <v>2020.1248251961129</v>
      </c>
      <c r="R53" s="12">
        <v>51</v>
      </c>
      <c r="S53" s="12">
        <f t="shared" si="2"/>
        <v>8244.0469055623653</v>
      </c>
      <c r="T53" s="13">
        <v>35</v>
      </c>
      <c r="U53" s="12">
        <f t="shared" si="12"/>
        <v>235.54419730178188</v>
      </c>
      <c r="V53" s="13">
        <f t="shared" si="13"/>
        <v>3886.4792554794008</v>
      </c>
      <c r="W53" s="14">
        <f t="shared" si="3"/>
        <v>4122.0234527811826</v>
      </c>
      <c r="Y53" s="21">
        <v>51</v>
      </c>
    </row>
    <row r="54" spans="1:25">
      <c r="A54" s="12">
        <v>52</v>
      </c>
      <c r="B54" s="12">
        <f t="shared" si="4"/>
        <v>4242.3740291152471</v>
      </c>
      <c r="C54" s="13">
        <v>15</v>
      </c>
      <c r="D54" s="12">
        <f t="shared" si="0"/>
        <v>282.8249352743498</v>
      </c>
      <c r="E54" s="13">
        <f t="shared" si="1"/>
        <v>1838.3620792832737</v>
      </c>
      <c r="F54" s="14">
        <f t="shared" si="5"/>
        <v>2121.1870145576236</v>
      </c>
      <c r="G54" s="12">
        <v>52</v>
      </c>
      <c r="H54" s="12">
        <f t="shared" si="6"/>
        <v>6338.5610436728712</v>
      </c>
      <c r="I54" s="13">
        <v>30</v>
      </c>
      <c r="J54" s="12">
        <f t="shared" si="7"/>
        <v>211.28536812242905</v>
      </c>
      <c r="K54" s="13">
        <f t="shared" si="8"/>
        <v>1909.9016464351946</v>
      </c>
      <c r="L54" s="12">
        <v>52</v>
      </c>
      <c r="M54" s="12">
        <f t="shared" si="9"/>
        <v>12627.122087345742</v>
      </c>
      <c r="N54" s="13">
        <v>300</v>
      </c>
      <c r="O54" s="12">
        <f t="shared" si="10"/>
        <v>42.090406957819141</v>
      </c>
      <c r="P54" s="13">
        <f t="shared" si="11"/>
        <v>2079.0966075998044</v>
      </c>
      <c r="R54" s="12">
        <v>52</v>
      </c>
      <c r="S54" s="12">
        <f t="shared" si="2"/>
        <v>8484.7480582304943</v>
      </c>
      <c r="T54" s="13">
        <v>35</v>
      </c>
      <c r="U54" s="12">
        <f t="shared" si="12"/>
        <v>242.42137309229983</v>
      </c>
      <c r="V54" s="13">
        <f t="shared" si="13"/>
        <v>3999.9526560229474</v>
      </c>
      <c r="W54" s="14">
        <f t="shared" si="3"/>
        <v>4242.3740291152471</v>
      </c>
      <c r="Y54" s="21">
        <v>52</v>
      </c>
    </row>
    <row r="55" spans="1:25">
      <c r="A55" s="12">
        <v>53</v>
      </c>
      <c r="B55" s="12">
        <f t="shared" si="4"/>
        <v>4363.8874579664252</v>
      </c>
      <c r="C55" s="13">
        <v>15</v>
      </c>
      <c r="D55" s="12">
        <f t="shared" si="0"/>
        <v>290.92583053109502</v>
      </c>
      <c r="E55" s="13">
        <f t="shared" si="1"/>
        <v>1891.0178984521176</v>
      </c>
      <c r="F55" s="14">
        <f t="shared" si="5"/>
        <v>2181.9437289832126</v>
      </c>
      <c r="G55" s="12">
        <v>53</v>
      </c>
      <c r="H55" s="12">
        <f t="shared" si="6"/>
        <v>6520.8311869496374</v>
      </c>
      <c r="I55" s="13">
        <v>30</v>
      </c>
      <c r="J55" s="12">
        <f t="shared" si="7"/>
        <v>217.36103956498792</v>
      </c>
      <c r="K55" s="13">
        <f t="shared" si="8"/>
        <v>1964.5826894182246</v>
      </c>
      <c r="L55" s="12">
        <v>53</v>
      </c>
      <c r="M55" s="12">
        <f t="shared" si="9"/>
        <v>12991.662373899275</v>
      </c>
      <c r="N55" s="13">
        <v>300</v>
      </c>
      <c r="O55" s="12">
        <f t="shared" si="10"/>
        <v>43.305541246330918</v>
      </c>
      <c r="P55" s="13">
        <f t="shared" si="11"/>
        <v>2138.6381877368817</v>
      </c>
      <c r="R55" s="12">
        <v>53</v>
      </c>
      <c r="S55" s="12">
        <f t="shared" si="2"/>
        <v>8727.7749159328505</v>
      </c>
      <c r="T55" s="13">
        <v>35</v>
      </c>
      <c r="U55" s="12">
        <f t="shared" si="12"/>
        <v>249.36499759808143</v>
      </c>
      <c r="V55" s="13">
        <f t="shared" si="13"/>
        <v>4114.5224603683437</v>
      </c>
      <c r="W55" s="14">
        <f t="shared" si="3"/>
        <v>4363.8874579664252</v>
      </c>
      <c r="Y55" s="21">
        <v>53</v>
      </c>
    </row>
    <row r="56" spans="1:25">
      <c r="A56" s="12">
        <v>54</v>
      </c>
      <c r="B56" s="12">
        <f t="shared" si="4"/>
        <v>4486.552715791845</v>
      </c>
      <c r="C56" s="13">
        <v>15</v>
      </c>
      <c r="D56" s="12">
        <f t="shared" si="0"/>
        <v>299.10351438612298</v>
      </c>
      <c r="E56" s="13">
        <f t="shared" si="1"/>
        <v>1944.1728435097996</v>
      </c>
      <c r="F56" s="14">
        <f t="shared" si="5"/>
        <v>2243.2763578959225</v>
      </c>
      <c r="G56" s="12">
        <v>54</v>
      </c>
      <c r="H56" s="12">
        <f t="shared" si="6"/>
        <v>6704.829073687768</v>
      </c>
      <c r="I56" s="13">
        <v>30</v>
      </c>
      <c r="J56" s="12">
        <f t="shared" si="7"/>
        <v>223.49430245625894</v>
      </c>
      <c r="K56" s="13">
        <f t="shared" si="8"/>
        <v>2019.7820554396635</v>
      </c>
      <c r="L56" s="12">
        <v>54</v>
      </c>
      <c r="M56" s="12">
        <f t="shared" si="9"/>
        <v>13359.658147375536</v>
      </c>
      <c r="N56" s="13">
        <v>300</v>
      </c>
      <c r="O56" s="12">
        <f t="shared" si="10"/>
        <v>44.532193824585121</v>
      </c>
      <c r="P56" s="13">
        <f t="shared" si="11"/>
        <v>2198.7441640713373</v>
      </c>
      <c r="R56" s="12">
        <v>54</v>
      </c>
      <c r="S56" s="12">
        <f t="shared" si="2"/>
        <v>8973.10543158369</v>
      </c>
      <c r="T56" s="13">
        <v>35</v>
      </c>
      <c r="U56" s="12">
        <f t="shared" si="12"/>
        <v>256.37444090239114</v>
      </c>
      <c r="V56" s="13">
        <f t="shared" si="13"/>
        <v>4230.1782748894539</v>
      </c>
      <c r="W56" s="14">
        <f t="shared" si="3"/>
        <v>4486.552715791845</v>
      </c>
      <c r="Y56" s="21">
        <v>54</v>
      </c>
    </row>
    <row r="57" spans="1:25">
      <c r="A57" s="12">
        <v>55</v>
      </c>
      <c r="B57" s="12">
        <f t="shared" si="4"/>
        <v>4610.3590867386774</v>
      </c>
      <c r="C57" s="13">
        <v>15</v>
      </c>
      <c r="D57" s="12">
        <f t="shared" si="0"/>
        <v>307.35727244924516</v>
      </c>
      <c r="E57" s="13">
        <f t="shared" si="1"/>
        <v>1997.8222709200936</v>
      </c>
      <c r="F57" s="14">
        <f t="shared" si="5"/>
        <v>2305.1795433693387</v>
      </c>
      <c r="G57" s="12">
        <v>55</v>
      </c>
      <c r="H57" s="12">
        <f t="shared" si="6"/>
        <v>6890.5386301080162</v>
      </c>
      <c r="I57" s="13">
        <v>30</v>
      </c>
      <c r="J57" s="12">
        <f t="shared" si="7"/>
        <v>229.68462100360054</v>
      </c>
      <c r="K57" s="13">
        <f t="shared" si="8"/>
        <v>2075.4949223657381</v>
      </c>
      <c r="L57" s="12">
        <v>55</v>
      </c>
      <c r="M57" s="12">
        <f t="shared" si="9"/>
        <v>13731.077260216032</v>
      </c>
      <c r="N57" s="13">
        <v>300</v>
      </c>
      <c r="O57" s="12">
        <f t="shared" si="10"/>
        <v>45.770257534053442</v>
      </c>
      <c r="P57" s="13">
        <f t="shared" si="11"/>
        <v>2259.4092858352851</v>
      </c>
      <c r="R57" s="12">
        <v>55</v>
      </c>
      <c r="S57" s="12">
        <f t="shared" si="2"/>
        <v>9220.7181734773549</v>
      </c>
      <c r="T57" s="13">
        <v>35</v>
      </c>
      <c r="U57" s="12">
        <f t="shared" si="12"/>
        <v>263.44909067078157</v>
      </c>
      <c r="V57" s="13">
        <f t="shared" si="13"/>
        <v>4346.9099960678959</v>
      </c>
      <c r="W57" s="14">
        <f t="shared" si="3"/>
        <v>4610.3590867386774</v>
      </c>
      <c r="Y57" s="21">
        <v>55</v>
      </c>
    </row>
    <row r="58" spans="1:25">
      <c r="A58" s="12">
        <v>56</v>
      </c>
      <c r="B58" s="12">
        <f t="shared" si="4"/>
        <v>4735.2961485908208</v>
      </c>
      <c r="C58" s="13">
        <v>15</v>
      </c>
      <c r="D58" s="12">
        <f t="shared" si="0"/>
        <v>315.68640990605473</v>
      </c>
      <c r="E58" s="13">
        <f t="shared" si="1"/>
        <v>2051.9616643893555</v>
      </c>
      <c r="F58" s="14">
        <f t="shared" si="5"/>
        <v>2367.6480742954104</v>
      </c>
      <c r="G58" s="12">
        <v>56</v>
      </c>
      <c r="H58" s="12">
        <f t="shared" si="6"/>
        <v>7077.9442228862317</v>
      </c>
      <c r="I58" s="13">
        <v>30</v>
      </c>
      <c r="J58" s="12">
        <f t="shared" si="7"/>
        <v>235.93147409620772</v>
      </c>
      <c r="K58" s="13">
        <f t="shared" si="8"/>
        <v>2131.7166001992027</v>
      </c>
      <c r="L58" s="12">
        <v>56</v>
      </c>
      <c r="M58" s="12">
        <f t="shared" si="9"/>
        <v>14105.888445772463</v>
      </c>
      <c r="N58" s="13">
        <v>300</v>
      </c>
      <c r="O58" s="12">
        <f t="shared" si="10"/>
        <v>47.019628152574882</v>
      </c>
      <c r="P58" s="13">
        <f t="shared" si="11"/>
        <v>2320.6284461428354</v>
      </c>
      <c r="R58" s="12">
        <v>56</v>
      </c>
      <c r="S58" s="12">
        <f t="shared" si="2"/>
        <v>9470.5922971816417</v>
      </c>
      <c r="T58" s="13">
        <v>35</v>
      </c>
      <c r="U58" s="12">
        <f t="shared" si="12"/>
        <v>270.5883513480469</v>
      </c>
      <c r="V58" s="13">
        <f t="shared" si="13"/>
        <v>4464.7077972427742</v>
      </c>
      <c r="W58" s="14">
        <f t="shared" si="3"/>
        <v>4735.2961485908208</v>
      </c>
      <c r="Y58" s="21">
        <v>56</v>
      </c>
    </row>
    <row r="59" spans="1:25">
      <c r="A59" s="12">
        <v>57</v>
      </c>
      <c r="B59" s="12">
        <f t="shared" si="4"/>
        <v>4861.3537595982252</v>
      </c>
      <c r="C59" s="13">
        <v>15</v>
      </c>
      <c r="D59" s="12">
        <f t="shared" si="0"/>
        <v>324.09025063988167</v>
      </c>
      <c r="E59" s="13">
        <f t="shared" si="1"/>
        <v>2106.5866291592311</v>
      </c>
      <c r="F59" s="14">
        <f t="shared" si="5"/>
        <v>2430.6768797991126</v>
      </c>
      <c r="G59" s="12">
        <v>57</v>
      </c>
      <c r="H59" s="12">
        <f t="shared" si="6"/>
        <v>7267.0306393973378</v>
      </c>
      <c r="I59" s="13">
        <v>30</v>
      </c>
      <c r="J59" s="12">
        <f t="shared" si="7"/>
        <v>242.23435464657794</v>
      </c>
      <c r="K59" s="13">
        <f t="shared" si="8"/>
        <v>2188.4425251525345</v>
      </c>
      <c r="L59" s="12">
        <v>57</v>
      </c>
      <c r="M59" s="12">
        <f t="shared" si="9"/>
        <v>14484.061278794676</v>
      </c>
      <c r="N59" s="13">
        <v>300</v>
      </c>
      <c r="O59" s="12">
        <f t="shared" si="10"/>
        <v>48.280204262648915</v>
      </c>
      <c r="P59" s="13">
        <f t="shared" si="11"/>
        <v>2382.3966755364636</v>
      </c>
      <c r="R59" s="12">
        <v>57</v>
      </c>
      <c r="S59" s="12">
        <f t="shared" si="2"/>
        <v>9722.7075191964504</v>
      </c>
      <c r="T59" s="13">
        <v>35</v>
      </c>
      <c r="U59" s="12">
        <f t="shared" si="12"/>
        <v>277.79164340561289</v>
      </c>
      <c r="V59" s="13">
        <f t="shared" si="13"/>
        <v>4583.5621161926119</v>
      </c>
      <c r="W59" s="14">
        <f t="shared" si="3"/>
        <v>4861.3537595982252</v>
      </c>
      <c r="Y59" s="21">
        <v>57</v>
      </c>
    </row>
    <row r="60" spans="1:25">
      <c r="A60" s="12">
        <v>58</v>
      </c>
      <c r="B60" s="12">
        <f t="shared" si="4"/>
        <v>4988.52204611866</v>
      </c>
      <c r="C60" s="13">
        <v>15</v>
      </c>
      <c r="D60" s="12">
        <f t="shared" si="0"/>
        <v>332.56813640791069</v>
      </c>
      <c r="E60" s="13">
        <f t="shared" si="1"/>
        <v>2161.6928866514195</v>
      </c>
      <c r="F60" s="14">
        <f t="shared" si="5"/>
        <v>2494.26102305933</v>
      </c>
      <c r="G60" s="12">
        <v>58</v>
      </c>
      <c r="H60" s="12">
        <f t="shared" si="6"/>
        <v>7457.78306917799</v>
      </c>
      <c r="I60" s="13">
        <v>30</v>
      </c>
      <c r="J60" s="12">
        <f t="shared" si="7"/>
        <v>248.59276897259966</v>
      </c>
      <c r="K60" s="13">
        <f t="shared" si="8"/>
        <v>2245.6682540867305</v>
      </c>
      <c r="L60" s="12">
        <v>58</v>
      </c>
      <c r="M60" s="12">
        <f t="shared" si="9"/>
        <v>14865.56613835598</v>
      </c>
      <c r="N60" s="13">
        <v>300</v>
      </c>
      <c r="O60" s="12">
        <f t="shared" si="10"/>
        <v>49.55188712785327</v>
      </c>
      <c r="P60" s="13">
        <f t="shared" si="11"/>
        <v>2444.7091359314768</v>
      </c>
      <c r="R60" s="12">
        <v>58</v>
      </c>
      <c r="S60" s="12">
        <f t="shared" si="2"/>
        <v>9977.04409223732</v>
      </c>
      <c r="T60" s="13">
        <v>35</v>
      </c>
      <c r="U60" s="12">
        <f t="shared" si="12"/>
        <v>285.05840263535202</v>
      </c>
      <c r="V60" s="13">
        <f t="shared" si="13"/>
        <v>4703.4636434833083</v>
      </c>
      <c r="W60" s="14">
        <f t="shared" si="3"/>
        <v>4988.52204611866</v>
      </c>
      <c r="Y60" s="21">
        <v>58</v>
      </c>
    </row>
    <row r="61" spans="1:25">
      <c r="A61" s="12">
        <v>59</v>
      </c>
      <c r="B61" s="12">
        <f t="shared" si="4"/>
        <v>5116.7913910087109</v>
      </c>
      <c r="C61" s="13">
        <v>15</v>
      </c>
      <c r="D61" s="12">
        <f t="shared" si="0"/>
        <v>341.11942606724739</v>
      </c>
      <c r="E61" s="13">
        <f t="shared" si="1"/>
        <v>2217.2762694371081</v>
      </c>
      <c r="F61" s="14">
        <f t="shared" si="5"/>
        <v>2558.3956955043554</v>
      </c>
      <c r="G61" s="12">
        <v>59</v>
      </c>
      <c r="H61" s="12">
        <f t="shared" si="6"/>
        <v>7650.1870865130659</v>
      </c>
      <c r="I61" s="13">
        <v>30</v>
      </c>
      <c r="J61" s="12">
        <f t="shared" si="7"/>
        <v>255.00623621710218</v>
      </c>
      <c r="K61" s="13">
        <f t="shared" si="8"/>
        <v>2303.3894592872534</v>
      </c>
      <c r="L61" s="12">
        <v>59</v>
      </c>
      <c r="M61" s="12">
        <f t="shared" si="9"/>
        <v>15250.374173026132</v>
      </c>
      <c r="N61" s="13">
        <v>300</v>
      </c>
      <c r="O61" s="12">
        <f t="shared" si="10"/>
        <v>50.834580576753773</v>
      </c>
      <c r="P61" s="13">
        <f t="shared" si="11"/>
        <v>2507.5611149276015</v>
      </c>
      <c r="R61" s="12">
        <v>59</v>
      </c>
      <c r="S61" s="12">
        <f t="shared" si="2"/>
        <v>10233.582782017422</v>
      </c>
      <c r="T61" s="13">
        <v>35</v>
      </c>
      <c r="U61" s="12">
        <f t="shared" si="12"/>
        <v>292.38807948621206</v>
      </c>
      <c r="V61" s="13">
        <f t="shared" si="13"/>
        <v>4824.4033115224993</v>
      </c>
      <c r="W61" s="14">
        <f t="shared" si="3"/>
        <v>5116.7913910087109</v>
      </c>
      <c r="Y61" s="21">
        <v>59</v>
      </c>
    </row>
    <row r="62" spans="1:25">
      <c r="A62" s="12">
        <v>60</v>
      </c>
      <c r="B62" s="12">
        <f t="shared" si="4"/>
        <v>5246.1524227066311</v>
      </c>
      <c r="C62" s="13">
        <v>15</v>
      </c>
      <c r="D62" s="12">
        <f t="shared" si="0"/>
        <v>349.74349484710876</v>
      </c>
      <c r="E62" s="13">
        <f t="shared" si="1"/>
        <v>2273.3327165062069</v>
      </c>
      <c r="F62" s="14">
        <f t="shared" si="5"/>
        <v>2623.0762113533156</v>
      </c>
      <c r="G62" s="12">
        <v>60</v>
      </c>
      <c r="H62" s="12">
        <f t="shared" si="6"/>
        <v>7844.2286340599467</v>
      </c>
      <c r="I62" s="13">
        <v>30</v>
      </c>
      <c r="J62" s="12">
        <f t="shared" si="7"/>
        <v>261.47428780199823</v>
      </c>
      <c r="K62" s="13">
        <f t="shared" si="8"/>
        <v>2361.6019235513172</v>
      </c>
      <c r="L62" s="12">
        <v>60</v>
      </c>
      <c r="M62" s="12">
        <f t="shared" si="9"/>
        <v>15638.457268119893</v>
      </c>
      <c r="N62" s="13">
        <v>300</v>
      </c>
      <c r="O62" s="12">
        <f t="shared" si="10"/>
        <v>52.128190893732977</v>
      </c>
      <c r="P62" s="13">
        <f t="shared" si="11"/>
        <v>2570.9480204595825</v>
      </c>
      <c r="R62" s="12">
        <v>60</v>
      </c>
      <c r="S62" s="12">
        <f t="shared" si="2"/>
        <v>10492.304845413262</v>
      </c>
      <c r="T62" s="13">
        <v>35</v>
      </c>
      <c r="U62" s="12">
        <f t="shared" si="12"/>
        <v>299.78013844037895</v>
      </c>
      <c r="V62" s="13">
        <f t="shared" si="13"/>
        <v>4946.3722842662519</v>
      </c>
      <c r="W62" s="14">
        <f t="shared" si="3"/>
        <v>5246.1524227066311</v>
      </c>
      <c r="Y62" s="21">
        <v>60</v>
      </c>
    </row>
    <row r="63" spans="1:25">
      <c r="A63" s="12">
        <v>61</v>
      </c>
      <c r="B63" s="12">
        <f t="shared" si="4"/>
        <v>5376.5960049547657</v>
      </c>
      <c r="C63" s="13">
        <v>15</v>
      </c>
      <c r="D63" s="12">
        <f t="shared" si="0"/>
        <v>358.43973366365105</v>
      </c>
      <c r="E63" s="13">
        <f t="shared" si="1"/>
        <v>2329.8582688137317</v>
      </c>
      <c r="F63" s="14">
        <f t="shared" si="5"/>
        <v>2688.2980024773829</v>
      </c>
      <c r="G63" s="12">
        <v>61</v>
      </c>
      <c r="H63" s="12">
        <f t="shared" si="6"/>
        <v>8039.894007432149</v>
      </c>
      <c r="I63" s="13">
        <v>30</v>
      </c>
      <c r="J63" s="12">
        <f t="shared" si="7"/>
        <v>267.99646691440495</v>
      </c>
      <c r="K63" s="13">
        <f t="shared" si="8"/>
        <v>2420.3015355629777</v>
      </c>
      <c r="L63" s="12">
        <v>61</v>
      </c>
      <c r="M63" s="12">
        <f t="shared" si="9"/>
        <v>16029.788014864298</v>
      </c>
      <c r="N63" s="13">
        <v>300</v>
      </c>
      <c r="O63" s="12">
        <f t="shared" si="10"/>
        <v>53.43262671621433</v>
      </c>
      <c r="P63" s="13">
        <f t="shared" si="11"/>
        <v>2634.8653757611687</v>
      </c>
      <c r="R63" s="12">
        <v>61</v>
      </c>
      <c r="S63" s="12">
        <f t="shared" si="2"/>
        <v>10753.192009909531</v>
      </c>
      <c r="T63" s="13">
        <v>35</v>
      </c>
      <c r="U63" s="12">
        <f t="shared" si="12"/>
        <v>307.23405742598663</v>
      </c>
      <c r="V63" s="13">
        <f t="shared" si="13"/>
        <v>5069.3619475287787</v>
      </c>
      <c r="W63" s="14">
        <f t="shared" si="3"/>
        <v>5376.5960049547657</v>
      </c>
      <c r="Y63" s="21">
        <v>61</v>
      </c>
    </row>
    <row r="64" spans="1:25">
      <c r="A64" s="12">
        <v>62</v>
      </c>
      <c r="B64" s="12">
        <f t="shared" si="4"/>
        <v>5508.1132271142951</v>
      </c>
      <c r="C64" s="13">
        <v>15</v>
      </c>
      <c r="D64" s="12">
        <f t="shared" si="0"/>
        <v>367.20754847428634</v>
      </c>
      <c r="E64" s="13">
        <f t="shared" si="1"/>
        <v>2386.8490650828612</v>
      </c>
      <c r="F64" s="14">
        <f t="shared" si="5"/>
        <v>2754.0566135571476</v>
      </c>
      <c r="G64" s="12">
        <v>62</v>
      </c>
      <c r="H64" s="12">
        <f t="shared" si="6"/>
        <v>8237.1698406714422</v>
      </c>
      <c r="I64" s="13">
        <v>30</v>
      </c>
      <c r="J64" s="12">
        <f t="shared" si="7"/>
        <v>274.57232802238138</v>
      </c>
      <c r="K64" s="13">
        <f t="shared" si="8"/>
        <v>2479.4842855347661</v>
      </c>
      <c r="L64" s="12">
        <v>62</v>
      </c>
      <c r="M64" s="12">
        <f t="shared" si="9"/>
        <v>16424.339681342884</v>
      </c>
      <c r="N64" s="13">
        <v>300</v>
      </c>
      <c r="O64" s="12">
        <f t="shared" si="10"/>
        <v>54.747798937809613</v>
      </c>
      <c r="P64" s="13">
        <f t="shared" si="11"/>
        <v>2699.3088146193381</v>
      </c>
      <c r="R64" s="12">
        <v>62</v>
      </c>
      <c r="S64" s="12">
        <f t="shared" si="2"/>
        <v>11016.22645422859</v>
      </c>
      <c r="T64" s="13">
        <v>35</v>
      </c>
      <c r="U64" s="12">
        <f t="shared" si="12"/>
        <v>314.74932726367399</v>
      </c>
      <c r="V64" s="13">
        <f t="shared" si="13"/>
        <v>5193.3638998506212</v>
      </c>
      <c r="W64" s="14">
        <f t="shared" si="3"/>
        <v>5508.1132271142951</v>
      </c>
      <c r="Y64" s="21">
        <v>62</v>
      </c>
    </row>
    <row r="65" spans="1:25">
      <c r="A65" s="12">
        <v>63</v>
      </c>
      <c r="B65" s="12">
        <f t="shared" si="4"/>
        <v>5640.6953950291372</v>
      </c>
      <c r="C65" s="13">
        <v>15</v>
      </c>
      <c r="D65" s="12">
        <f t="shared" si="0"/>
        <v>376.04635966860917</v>
      </c>
      <c r="E65" s="13">
        <f t="shared" si="1"/>
        <v>2444.3013378459596</v>
      </c>
      <c r="F65" s="14">
        <f t="shared" si="5"/>
        <v>2820.3476975145686</v>
      </c>
      <c r="G65" s="12">
        <v>63</v>
      </c>
      <c r="H65" s="12">
        <f t="shared" si="6"/>
        <v>8436.0430925437067</v>
      </c>
      <c r="I65" s="13">
        <v>30</v>
      </c>
      <c r="J65" s="12">
        <f t="shared" si="7"/>
        <v>281.20143641812354</v>
      </c>
      <c r="K65" s="13">
        <f t="shared" si="8"/>
        <v>2539.146261096445</v>
      </c>
      <c r="L65" s="12">
        <v>63</v>
      </c>
      <c r="M65" s="12">
        <f t="shared" si="9"/>
        <v>16822.086185087413</v>
      </c>
      <c r="N65" s="13">
        <v>300</v>
      </c>
      <c r="O65" s="12">
        <f t="shared" si="10"/>
        <v>56.073620616958046</v>
      </c>
      <c r="P65" s="13">
        <f t="shared" si="11"/>
        <v>2764.2740768976105</v>
      </c>
      <c r="R65" s="12">
        <v>63</v>
      </c>
      <c r="S65" s="12">
        <f t="shared" si="2"/>
        <v>11281.390790058274</v>
      </c>
      <c r="T65" s="13">
        <v>35</v>
      </c>
      <c r="U65" s="12">
        <f t="shared" si="12"/>
        <v>322.32545114452211</v>
      </c>
      <c r="V65" s="13">
        <f t="shared" si="13"/>
        <v>5318.3699438846152</v>
      </c>
      <c r="W65" s="14">
        <f t="shared" si="3"/>
        <v>5640.6953950291372</v>
      </c>
      <c r="Y65" s="21">
        <v>63</v>
      </c>
    </row>
    <row r="66" spans="1:25">
      <c r="A66" s="12">
        <v>64</v>
      </c>
      <c r="B66" s="12">
        <f t="shared" si="4"/>
        <v>5774.3340223994601</v>
      </c>
      <c r="C66" s="13">
        <v>15</v>
      </c>
      <c r="D66" s="12">
        <f t="shared" si="0"/>
        <v>384.95560149329737</v>
      </c>
      <c r="E66" s="13">
        <f t="shared" si="1"/>
        <v>2502.2114097064327</v>
      </c>
      <c r="F66" s="14">
        <f t="shared" si="5"/>
        <v>2887.16701119973</v>
      </c>
      <c r="G66" s="12">
        <v>64</v>
      </c>
      <c r="H66" s="12">
        <f t="shared" si="6"/>
        <v>8636.5010335991901</v>
      </c>
      <c r="I66" s="13">
        <v>30</v>
      </c>
      <c r="J66" s="12">
        <f t="shared" si="7"/>
        <v>287.88336778663967</v>
      </c>
      <c r="K66" s="13">
        <f t="shared" si="8"/>
        <v>2599.2836434130904</v>
      </c>
      <c r="L66" s="12">
        <v>64</v>
      </c>
      <c r="M66" s="12">
        <f t="shared" si="9"/>
        <v>17223.00206719838</v>
      </c>
      <c r="N66" s="13">
        <v>300</v>
      </c>
      <c r="O66" s="12">
        <f t="shared" si="10"/>
        <v>57.410006890661265</v>
      </c>
      <c r="P66" s="13">
        <f t="shared" si="11"/>
        <v>2829.7570043090686</v>
      </c>
      <c r="R66" s="12">
        <v>64</v>
      </c>
      <c r="S66" s="12">
        <f t="shared" si="2"/>
        <v>11548.66804479892</v>
      </c>
      <c r="T66" s="13">
        <v>35</v>
      </c>
      <c r="U66" s="12">
        <f t="shared" si="12"/>
        <v>329.96194413711203</v>
      </c>
      <c r="V66" s="13">
        <f t="shared" si="13"/>
        <v>5444.3720782623477</v>
      </c>
      <c r="W66" s="14">
        <f t="shared" si="3"/>
        <v>5774.3340223994601</v>
      </c>
      <c r="Y66" s="21">
        <v>64</v>
      </c>
    </row>
    <row r="67" spans="1:25">
      <c r="A67" s="12">
        <v>65</v>
      </c>
      <c r="B67" s="12">
        <f t="shared" si="4"/>
        <v>5909.020822628986</v>
      </c>
      <c r="C67" s="13">
        <v>15</v>
      </c>
      <c r="D67" s="12">
        <f t="shared" ref="D67:D102" si="14">B67/C67</f>
        <v>393.93472150859907</v>
      </c>
      <c r="E67" s="13">
        <f t="shared" ref="E67:E102" si="15">F67-(B67/C67)</f>
        <v>2560.5756898058939</v>
      </c>
      <c r="F67" s="14">
        <f t="shared" si="5"/>
        <v>2954.510411314493</v>
      </c>
      <c r="G67" s="12">
        <v>65</v>
      </c>
      <c r="H67" s="12">
        <f t="shared" si="6"/>
        <v>8838.5312339434786</v>
      </c>
      <c r="I67" s="13">
        <v>30</v>
      </c>
      <c r="J67" s="12">
        <f t="shared" si="7"/>
        <v>294.61770779811593</v>
      </c>
      <c r="K67" s="13">
        <f t="shared" si="8"/>
        <v>2659.892703516377</v>
      </c>
      <c r="L67" s="12">
        <v>65</v>
      </c>
      <c r="M67" s="12">
        <f t="shared" si="9"/>
        <v>17627.062467886957</v>
      </c>
      <c r="N67" s="13">
        <v>300</v>
      </c>
      <c r="O67" s="12">
        <f t="shared" si="10"/>
        <v>58.756874892956525</v>
      </c>
      <c r="P67" s="13">
        <f t="shared" si="11"/>
        <v>2895.7535364215364</v>
      </c>
      <c r="R67" s="12">
        <v>65</v>
      </c>
      <c r="S67" s="12">
        <f t="shared" ref="S67:S101" si="16">2*((A67*5)^1.5+50)</f>
        <v>11818.041645257972</v>
      </c>
      <c r="T67" s="13">
        <v>35</v>
      </c>
      <c r="U67" s="12">
        <f t="shared" si="12"/>
        <v>337.65833272165634</v>
      </c>
      <c r="V67" s="13">
        <f t="shared" si="13"/>
        <v>5571.3624899073293</v>
      </c>
      <c r="W67" s="14">
        <f t="shared" ref="W67:W101" si="17">2*((R67*5)^1.5+50)*0.5</f>
        <v>5909.020822628986</v>
      </c>
      <c r="Y67" s="21">
        <v>65</v>
      </c>
    </row>
    <row r="68" spans="1:25">
      <c r="A68" s="12">
        <v>66</v>
      </c>
      <c r="B68" s="12">
        <f t="shared" ref="B68:B102" si="18">1*((A68*5)^1.5+50)</f>
        <v>6044.7477011130286</v>
      </c>
      <c r="C68" s="13">
        <v>15</v>
      </c>
      <c r="D68" s="12">
        <f t="shared" si="14"/>
        <v>402.98318007420193</v>
      </c>
      <c r="E68" s="13">
        <f t="shared" si="15"/>
        <v>2619.3906704823125</v>
      </c>
      <c r="F68" s="14">
        <f t="shared" ref="F68:F102" si="19">1*((A68*5)^1.5+50)*0.5</f>
        <v>3022.3738505565143</v>
      </c>
      <c r="G68" s="12">
        <v>66</v>
      </c>
      <c r="H68" s="12">
        <f t="shared" ref="H68:H102" si="20">1.5*(G68*5)^1.5+50</f>
        <v>9042.1215516695429</v>
      </c>
      <c r="I68" s="13">
        <v>30</v>
      </c>
      <c r="J68" s="12">
        <f t="shared" ref="J68:J102" si="21">H68/I68</f>
        <v>301.40405172231812</v>
      </c>
      <c r="K68" s="13">
        <f t="shared" ref="K68:K102" si="22">F68-J68</f>
        <v>2720.9697988341964</v>
      </c>
      <c r="L68" s="12">
        <v>66</v>
      </c>
      <c r="M68" s="12">
        <f t="shared" ref="M68:M102" si="23">3*(L68*5)^1.5+50</f>
        <v>18034.243103339086</v>
      </c>
      <c r="N68" s="13">
        <v>300</v>
      </c>
      <c r="O68" s="12">
        <f t="shared" ref="O68:O102" si="24">M68/N68</f>
        <v>60.114143677796953</v>
      </c>
      <c r="P68" s="13">
        <f t="shared" ref="P68:P102" si="25">F68-O68</f>
        <v>2962.2597068787172</v>
      </c>
      <c r="R68" s="12">
        <v>66</v>
      </c>
      <c r="S68" s="12">
        <f t="shared" si="16"/>
        <v>12089.495402226057</v>
      </c>
      <c r="T68" s="13">
        <v>35</v>
      </c>
      <c r="U68" s="12">
        <f t="shared" ref="U68:U102" si="26">S68/T68</f>
        <v>345.41415434931594</v>
      </c>
      <c r="V68" s="13">
        <f t="shared" ref="V68:V102" si="27">W68-(S68/T68)</f>
        <v>5699.3335467637125</v>
      </c>
      <c r="W68" s="14">
        <f t="shared" si="17"/>
        <v>6044.7477011130286</v>
      </c>
      <c r="Y68" s="21">
        <v>66</v>
      </c>
    </row>
    <row r="69" spans="1:25">
      <c r="A69" s="12">
        <v>67</v>
      </c>
      <c r="B69" s="12">
        <f t="shared" si="18"/>
        <v>6181.506747937251</v>
      </c>
      <c r="C69" s="13">
        <v>15</v>
      </c>
      <c r="D69" s="12">
        <f t="shared" si="14"/>
        <v>412.1004498624834</v>
      </c>
      <c r="E69" s="13">
        <f t="shared" si="15"/>
        <v>2678.6529241061421</v>
      </c>
      <c r="F69" s="14">
        <f t="shared" si="19"/>
        <v>3090.7533739686255</v>
      </c>
      <c r="G69" s="12">
        <v>67</v>
      </c>
      <c r="H69" s="12">
        <f t="shared" si="20"/>
        <v>9247.2601219058761</v>
      </c>
      <c r="I69" s="13">
        <v>30</v>
      </c>
      <c r="J69" s="12">
        <f t="shared" si="21"/>
        <v>308.24200406352918</v>
      </c>
      <c r="K69" s="13">
        <f t="shared" si="22"/>
        <v>2782.5113699050962</v>
      </c>
      <c r="L69" s="12">
        <v>67</v>
      </c>
      <c r="M69" s="12">
        <f t="shared" si="23"/>
        <v>18444.520243811752</v>
      </c>
      <c r="N69" s="13">
        <v>300</v>
      </c>
      <c r="O69" s="12">
        <f t="shared" si="24"/>
        <v>61.481734146039173</v>
      </c>
      <c r="P69" s="13">
        <f t="shared" si="25"/>
        <v>3029.2716398225862</v>
      </c>
      <c r="R69" s="12">
        <v>67</v>
      </c>
      <c r="S69" s="12">
        <f t="shared" si="16"/>
        <v>12363.013495874502</v>
      </c>
      <c r="T69" s="13">
        <v>35</v>
      </c>
      <c r="U69" s="12">
        <f t="shared" si="26"/>
        <v>353.22895702498579</v>
      </c>
      <c r="V69" s="13">
        <f t="shared" si="27"/>
        <v>5828.2777909122651</v>
      </c>
      <c r="W69" s="14">
        <f t="shared" si="17"/>
        <v>6181.506747937251</v>
      </c>
      <c r="Y69" s="21">
        <v>67</v>
      </c>
    </row>
    <row r="70" spans="1:25">
      <c r="A70" s="12">
        <v>68</v>
      </c>
      <c r="B70" s="12">
        <f t="shared" si="18"/>
        <v>6319.2902309591618</v>
      </c>
      <c r="C70" s="13">
        <v>15</v>
      </c>
      <c r="D70" s="12">
        <f t="shared" si="14"/>
        <v>421.28601539727748</v>
      </c>
      <c r="E70" s="13">
        <f t="shared" si="15"/>
        <v>2738.3591000823035</v>
      </c>
      <c r="F70" s="14">
        <f t="shared" si="19"/>
        <v>3159.6451154795809</v>
      </c>
      <c r="G70" s="12">
        <v>68</v>
      </c>
      <c r="H70" s="12">
        <f t="shared" si="20"/>
        <v>9453.9353464387423</v>
      </c>
      <c r="I70" s="13">
        <v>30</v>
      </c>
      <c r="J70" s="12">
        <f t="shared" si="21"/>
        <v>315.13117821462475</v>
      </c>
      <c r="K70" s="13">
        <f t="shared" si="22"/>
        <v>2844.513937264956</v>
      </c>
      <c r="L70" s="12">
        <v>68</v>
      </c>
      <c r="M70" s="12">
        <f t="shared" si="23"/>
        <v>18857.870692877485</v>
      </c>
      <c r="N70" s="13">
        <v>300</v>
      </c>
      <c r="O70" s="12">
        <f t="shared" si="24"/>
        <v>62.859568976258281</v>
      </c>
      <c r="P70" s="13">
        <f t="shared" si="25"/>
        <v>3096.7855465033226</v>
      </c>
      <c r="R70" s="12">
        <v>68</v>
      </c>
      <c r="S70" s="12">
        <f t="shared" si="16"/>
        <v>12638.580461918324</v>
      </c>
      <c r="T70" s="13">
        <v>35</v>
      </c>
      <c r="U70" s="12">
        <f t="shared" si="26"/>
        <v>361.10229891195212</v>
      </c>
      <c r="V70" s="13">
        <f t="shared" si="27"/>
        <v>5958.1879320472099</v>
      </c>
      <c r="W70" s="14">
        <f t="shared" si="17"/>
        <v>6319.2902309591618</v>
      </c>
      <c r="Y70" s="21">
        <v>68</v>
      </c>
    </row>
    <row r="71" spans="1:25">
      <c r="A71" s="12">
        <v>69</v>
      </c>
      <c r="B71" s="12">
        <f t="shared" si="18"/>
        <v>6458.0905892473193</v>
      </c>
      <c r="C71" s="13">
        <v>15</v>
      </c>
      <c r="D71" s="12">
        <f t="shared" si="14"/>
        <v>430.53937261648792</v>
      </c>
      <c r="E71" s="13">
        <f t="shared" si="15"/>
        <v>2798.5059220071716</v>
      </c>
      <c r="F71" s="14">
        <f t="shared" si="19"/>
        <v>3229.0452946236596</v>
      </c>
      <c r="G71" s="12">
        <v>69</v>
      </c>
      <c r="H71" s="12">
        <f t="shared" si="20"/>
        <v>9662.1358838709784</v>
      </c>
      <c r="I71" s="13">
        <v>30</v>
      </c>
      <c r="J71" s="12">
        <f t="shared" si="21"/>
        <v>322.07119612903261</v>
      </c>
      <c r="K71" s="13">
        <f t="shared" si="22"/>
        <v>2906.974098494627</v>
      </c>
      <c r="L71" s="12">
        <v>69</v>
      </c>
      <c r="M71" s="12">
        <f t="shared" si="23"/>
        <v>19274.271767741957</v>
      </c>
      <c r="N71" s="13">
        <v>300</v>
      </c>
      <c r="O71" s="12">
        <f t="shared" si="24"/>
        <v>64.247572559139854</v>
      </c>
      <c r="P71" s="13">
        <f t="shared" si="25"/>
        <v>3164.7977220645198</v>
      </c>
      <c r="R71" s="12">
        <v>69</v>
      </c>
      <c r="S71" s="12">
        <f t="shared" si="16"/>
        <v>12916.181178494639</v>
      </c>
      <c r="T71" s="13">
        <v>35</v>
      </c>
      <c r="U71" s="12">
        <f t="shared" si="26"/>
        <v>369.03374795698966</v>
      </c>
      <c r="V71" s="13">
        <f t="shared" si="27"/>
        <v>6089.0568412903294</v>
      </c>
      <c r="W71" s="14">
        <f t="shared" si="17"/>
        <v>6458.0905892473193</v>
      </c>
      <c r="Y71" s="21">
        <v>69</v>
      </c>
    </row>
    <row r="72" spans="1:25">
      <c r="A72" s="12">
        <v>70</v>
      </c>
      <c r="B72" s="12">
        <f t="shared" si="18"/>
        <v>6597.9004268543968</v>
      </c>
      <c r="C72" s="13">
        <v>15</v>
      </c>
      <c r="D72" s="12">
        <f t="shared" si="14"/>
        <v>439.86002845695981</v>
      </c>
      <c r="E72" s="13">
        <f t="shared" si="15"/>
        <v>2859.0901849702386</v>
      </c>
      <c r="F72" s="14">
        <f t="shared" si="19"/>
        <v>3298.9502134271984</v>
      </c>
      <c r="G72" s="12">
        <v>70</v>
      </c>
      <c r="H72" s="12">
        <f t="shared" si="20"/>
        <v>9871.8506402815947</v>
      </c>
      <c r="I72" s="13">
        <v>30</v>
      </c>
      <c r="J72" s="12">
        <f t="shared" si="21"/>
        <v>329.0616880093865</v>
      </c>
      <c r="K72" s="13">
        <f t="shared" si="22"/>
        <v>2969.8885254178117</v>
      </c>
      <c r="L72" s="12">
        <v>70</v>
      </c>
      <c r="M72" s="12">
        <f t="shared" si="23"/>
        <v>19693.701280563189</v>
      </c>
      <c r="N72" s="13">
        <v>300</v>
      </c>
      <c r="O72" s="12">
        <f t="shared" si="24"/>
        <v>65.645670935210632</v>
      </c>
      <c r="P72" s="13">
        <f t="shared" si="25"/>
        <v>3233.3045424919878</v>
      </c>
      <c r="R72" s="12">
        <v>70</v>
      </c>
      <c r="S72" s="12">
        <f t="shared" si="16"/>
        <v>13195.800853708794</v>
      </c>
      <c r="T72" s="13">
        <v>35</v>
      </c>
      <c r="U72" s="12">
        <f t="shared" si="26"/>
        <v>377.02288153453696</v>
      </c>
      <c r="V72" s="13">
        <f t="shared" si="27"/>
        <v>6220.8775453198596</v>
      </c>
      <c r="W72" s="14">
        <f t="shared" si="17"/>
        <v>6597.9004268543968</v>
      </c>
      <c r="Y72" s="21">
        <v>70</v>
      </c>
    </row>
    <row r="73" spans="1:25">
      <c r="A73" s="12">
        <v>71</v>
      </c>
      <c r="B73" s="12">
        <f t="shared" si="18"/>
        <v>6738.7125069029498</v>
      </c>
      <c r="C73" s="13">
        <v>15</v>
      </c>
      <c r="D73" s="12">
        <f t="shared" si="14"/>
        <v>449.24750046019665</v>
      </c>
      <c r="E73" s="13">
        <f t="shared" si="15"/>
        <v>2920.1087529912784</v>
      </c>
      <c r="F73" s="14">
        <f t="shared" si="19"/>
        <v>3369.3562534514749</v>
      </c>
      <c r="G73" s="12">
        <v>71</v>
      </c>
      <c r="H73" s="12">
        <f t="shared" si="20"/>
        <v>10083.068760354425</v>
      </c>
      <c r="I73" s="13">
        <v>30</v>
      </c>
      <c r="J73" s="12">
        <f t="shared" si="21"/>
        <v>336.10229201181414</v>
      </c>
      <c r="K73" s="13">
        <f t="shared" si="22"/>
        <v>3033.253961439661</v>
      </c>
      <c r="L73" s="12">
        <v>71</v>
      </c>
      <c r="M73" s="12">
        <f t="shared" si="23"/>
        <v>20116.137520708849</v>
      </c>
      <c r="N73" s="13">
        <v>300</v>
      </c>
      <c r="O73" s="12">
        <f t="shared" si="24"/>
        <v>67.053791735696166</v>
      </c>
      <c r="P73" s="13">
        <f t="shared" si="25"/>
        <v>3302.3024617157789</v>
      </c>
      <c r="R73" s="12">
        <v>71</v>
      </c>
      <c r="S73" s="12">
        <f t="shared" si="16"/>
        <v>13477.4250138059</v>
      </c>
      <c r="T73" s="13">
        <v>35</v>
      </c>
      <c r="U73" s="12">
        <f t="shared" si="26"/>
        <v>385.06928610874002</v>
      </c>
      <c r="V73" s="13">
        <f t="shared" si="27"/>
        <v>6353.6432207942098</v>
      </c>
      <c r="W73" s="14">
        <f t="shared" si="17"/>
        <v>6738.7125069029498</v>
      </c>
      <c r="Y73" s="21">
        <v>71</v>
      </c>
    </row>
    <row r="74" spans="1:25">
      <c r="A74" s="12">
        <v>72</v>
      </c>
      <c r="B74" s="12">
        <f t="shared" si="18"/>
        <v>6880.5197459637011</v>
      </c>
      <c r="C74" s="13">
        <v>15</v>
      </c>
      <c r="D74" s="12">
        <f t="shared" si="14"/>
        <v>458.70131639758006</v>
      </c>
      <c r="E74" s="13">
        <f t="shared" si="15"/>
        <v>2981.5585565842703</v>
      </c>
      <c r="F74" s="14">
        <f t="shared" si="19"/>
        <v>3440.2598729818505</v>
      </c>
      <c r="G74" s="12">
        <v>72</v>
      </c>
      <c r="H74" s="12">
        <f t="shared" si="20"/>
        <v>10295.779618945551</v>
      </c>
      <c r="I74" s="13">
        <v>30</v>
      </c>
      <c r="J74" s="12">
        <f t="shared" si="21"/>
        <v>343.19265396485173</v>
      </c>
      <c r="K74" s="13">
        <f t="shared" si="22"/>
        <v>3097.0672190169989</v>
      </c>
      <c r="L74" s="12">
        <v>72</v>
      </c>
      <c r="M74" s="12">
        <f t="shared" si="23"/>
        <v>20541.559237891102</v>
      </c>
      <c r="N74" s="13">
        <v>300</v>
      </c>
      <c r="O74" s="12">
        <f t="shared" si="24"/>
        <v>68.471864126303672</v>
      </c>
      <c r="P74" s="13">
        <f t="shared" si="25"/>
        <v>3371.7880088555467</v>
      </c>
      <c r="R74" s="12">
        <v>72</v>
      </c>
      <c r="S74" s="12">
        <f t="shared" si="16"/>
        <v>13761.039491927402</v>
      </c>
      <c r="T74" s="13">
        <v>35</v>
      </c>
      <c r="U74" s="12">
        <f t="shared" si="26"/>
        <v>393.17255691221152</v>
      </c>
      <c r="V74" s="13">
        <f t="shared" si="27"/>
        <v>6487.3471890514893</v>
      </c>
      <c r="W74" s="14">
        <f t="shared" si="17"/>
        <v>6880.5197459637011</v>
      </c>
      <c r="Y74" s="21">
        <v>72</v>
      </c>
    </row>
    <row r="75" spans="1:25">
      <c r="A75" s="12">
        <v>73</v>
      </c>
      <c r="B75" s="12">
        <f t="shared" si="18"/>
        <v>7023.315208708118</v>
      </c>
      <c r="C75" s="13">
        <v>15</v>
      </c>
      <c r="D75" s="12">
        <f t="shared" si="14"/>
        <v>468.22101391387451</v>
      </c>
      <c r="E75" s="13">
        <f t="shared" si="15"/>
        <v>3043.4365904401843</v>
      </c>
      <c r="F75" s="14">
        <f t="shared" si="19"/>
        <v>3511.657604354059</v>
      </c>
      <c r="G75" s="12">
        <v>73</v>
      </c>
      <c r="H75" s="12">
        <f t="shared" si="20"/>
        <v>10509.972813062177</v>
      </c>
      <c r="I75" s="13">
        <v>30</v>
      </c>
      <c r="J75" s="12">
        <f t="shared" si="21"/>
        <v>350.33242710207259</v>
      </c>
      <c r="K75" s="13">
        <f t="shared" si="22"/>
        <v>3161.3251772519866</v>
      </c>
      <c r="L75" s="12">
        <v>73</v>
      </c>
      <c r="M75" s="12">
        <f t="shared" si="23"/>
        <v>20969.945626124354</v>
      </c>
      <c r="N75" s="13">
        <v>300</v>
      </c>
      <c r="O75" s="12">
        <f t="shared" si="24"/>
        <v>69.899818753747851</v>
      </c>
      <c r="P75" s="13">
        <f t="shared" si="25"/>
        <v>3441.7577856003113</v>
      </c>
      <c r="R75" s="12">
        <v>73</v>
      </c>
      <c r="S75" s="12">
        <f t="shared" si="16"/>
        <v>14046.630417416236</v>
      </c>
      <c r="T75" s="13">
        <v>35</v>
      </c>
      <c r="U75" s="12">
        <f t="shared" si="26"/>
        <v>401.33229764046388</v>
      </c>
      <c r="V75" s="13">
        <f t="shared" si="27"/>
        <v>6621.9829110676537</v>
      </c>
      <c r="W75" s="14">
        <f t="shared" si="17"/>
        <v>7023.315208708118</v>
      </c>
      <c r="Y75" s="21">
        <v>73</v>
      </c>
    </row>
    <row r="76" spans="1:25">
      <c r="A76" s="12">
        <v>74</v>
      </c>
      <c r="B76" s="12">
        <f t="shared" si="18"/>
        <v>7167.0921028183975</v>
      </c>
      <c r="C76" s="13">
        <v>15</v>
      </c>
      <c r="D76" s="12">
        <f t="shared" si="14"/>
        <v>477.80614018789316</v>
      </c>
      <c r="E76" s="13">
        <f t="shared" si="15"/>
        <v>3105.7399112213056</v>
      </c>
      <c r="F76" s="14">
        <f t="shared" si="19"/>
        <v>3583.5460514091988</v>
      </c>
      <c r="G76" s="12">
        <v>74</v>
      </c>
      <c r="H76" s="12">
        <f t="shared" si="20"/>
        <v>10725.638154227596</v>
      </c>
      <c r="I76" s="13">
        <v>30</v>
      </c>
      <c r="J76" s="12">
        <f t="shared" si="21"/>
        <v>357.52127180758652</v>
      </c>
      <c r="K76" s="13">
        <f t="shared" si="22"/>
        <v>3226.0247796016124</v>
      </c>
      <c r="L76" s="12">
        <v>74</v>
      </c>
      <c r="M76" s="12">
        <f t="shared" si="23"/>
        <v>21401.276308455192</v>
      </c>
      <c r="N76" s="13">
        <v>300</v>
      </c>
      <c r="O76" s="12">
        <f t="shared" si="24"/>
        <v>71.33758769485064</v>
      </c>
      <c r="P76" s="13">
        <f t="shared" si="25"/>
        <v>3512.208463714348</v>
      </c>
      <c r="R76" s="12">
        <v>74</v>
      </c>
      <c r="S76" s="12">
        <f t="shared" si="16"/>
        <v>14334.184205636795</v>
      </c>
      <c r="T76" s="13">
        <v>35</v>
      </c>
      <c r="U76" s="12">
        <f t="shared" si="26"/>
        <v>409.54812016105126</v>
      </c>
      <c r="V76" s="13">
        <f t="shared" si="27"/>
        <v>6757.5439826573465</v>
      </c>
      <c r="W76" s="14">
        <f t="shared" si="17"/>
        <v>7167.0921028183975</v>
      </c>
      <c r="Y76" s="21">
        <v>74</v>
      </c>
    </row>
    <row r="77" spans="1:25">
      <c r="A77" s="12">
        <v>75</v>
      </c>
      <c r="B77" s="12">
        <f t="shared" si="18"/>
        <v>7311.843774138908</v>
      </c>
      <c r="C77" s="13">
        <v>15</v>
      </c>
      <c r="D77" s="12">
        <f t="shared" si="14"/>
        <v>487.45625160926051</v>
      </c>
      <c r="E77" s="13">
        <f t="shared" si="15"/>
        <v>3168.4656354601934</v>
      </c>
      <c r="F77" s="14">
        <f t="shared" si="19"/>
        <v>3655.921887069454</v>
      </c>
      <c r="G77" s="12">
        <v>75</v>
      </c>
      <c r="H77" s="12">
        <f t="shared" si="20"/>
        <v>10942.765661208363</v>
      </c>
      <c r="I77" s="13">
        <v>30</v>
      </c>
      <c r="J77" s="12">
        <f t="shared" si="21"/>
        <v>364.75885537361211</v>
      </c>
      <c r="K77" s="13">
        <f t="shared" si="22"/>
        <v>3291.1630316958417</v>
      </c>
      <c r="L77" s="12">
        <v>75</v>
      </c>
      <c r="M77" s="12">
        <f t="shared" si="23"/>
        <v>21835.531322416726</v>
      </c>
      <c r="N77" s="13">
        <v>300</v>
      </c>
      <c r="O77" s="12">
        <f t="shared" si="24"/>
        <v>72.785104408055759</v>
      </c>
      <c r="P77" s="13">
        <f t="shared" si="25"/>
        <v>3583.1367826613982</v>
      </c>
      <c r="R77" s="12">
        <v>75</v>
      </c>
      <c r="S77" s="12">
        <f t="shared" si="16"/>
        <v>14623.687548277816</v>
      </c>
      <c r="T77" s="13">
        <v>35</v>
      </c>
      <c r="U77" s="12">
        <f t="shared" si="26"/>
        <v>417.81964423650902</v>
      </c>
      <c r="V77" s="13">
        <f t="shared" si="27"/>
        <v>6894.0241299023992</v>
      </c>
      <c r="W77" s="14">
        <f t="shared" si="17"/>
        <v>7311.843774138908</v>
      </c>
      <c r="Y77" s="21">
        <v>75</v>
      </c>
    </row>
    <row r="78" spans="1:25">
      <c r="A78" s="12">
        <v>76</v>
      </c>
      <c r="B78" s="12">
        <f t="shared" si="18"/>
        <v>7457.5637020548102</v>
      </c>
      <c r="C78" s="13">
        <v>15</v>
      </c>
      <c r="D78" s="12">
        <f t="shared" si="14"/>
        <v>497.17091347032067</v>
      </c>
      <c r="E78" s="13">
        <f t="shared" si="15"/>
        <v>3231.6109375570845</v>
      </c>
      <c r="F78" s="14">
        <f t="shared" si="19"/>
        <v>3728.7818510274051</v>
      </c>
      <c r="G78" s="12">
        <v>76</v>
      </c>
      <c r="H78" s="12">
        <f t="shared" si="20"/>
        <v>11161.345553082216</v>
      </c>
      <c r="I78" s="13">
        <v>30</v>
      </c>
      <c r="J78" s="12">
        <f t="shared" si="21"/>
        <v>372.04485176940722</v>
      </c>
      <c r="K78" s="13">
        <f t="shared" si="22"/>
        <v>3356.7369992579979</v>
      </c>
      <c r="L78" s="12">
        <v>76</v>
      </c>
      <c r="M78" s="12">
        <f t="shared" si="23"/>
        <v>22272.691106164431</v>
      </c>
      <c r="N78" s="13">
        <v>300</v>
      </c>
      <c r="O78" s="12">
        <f t="shared" si="24"/>
        <v>74.242303687214772</v>
      </c>
      <c r="P78" s="13">
        <f t="shared" si="25"/>
        <v>3654.5395473401904</v>
      </c>
      <c r="R78" s="12">
        <v>76</v>
      </c>
      <c r="S78" s="12">
        <f t="shared" si="16"/>
        <v>14915.12740410962</v>
      </c>
      <c r="T78" s="13">
        <v>35</v>
      </c>
      <c r="U78" s="12">
        <f t="shared" si="26"/>
        <v>426.14649726027488</v>
      </c>
      <c r="V78" s="13">
        <f t="shared" si="27"/>
        <v>7031.4172047945349</v>
      </c>
      <c r="W78" s="14">
        <f t="shared" si="17"/>
        <v>7457.5637020548102</v>
      </c>
      <c r="Y78" s="21">
        <v>76</v>
      </c>
    </row>
    <row r="79" spans="1:25">
      <c r="A79" s="12">
        <v>77</v>
      </c>
      <c r="B79" s="12">
        <f t="shared" si="18"/>
        <v>7604.245495084213</v>
      </c>
      <c r="C79" s="13">
        <v>15</v>
      </c>
      <c r="D79" s="12">
        <f t="shared" si="14"/>
        <v>506.94969967228087</v>
      </c>
      <c r="E79" s="13">
        <f t="shared" si="15"/>
        <v>3295.1730478698255</v>
      </c>
      <c r="F79" s="14">
        <f t="shared" si="19"/>
        <v>3802.1227475421065</v>
      </c>
      <c r="G79" s="12">
        <v>77</v>
      </c>
      <c r="H79" s="12">
        <f t="shared" si="20"/>
        <v>11381.368242626319</v>
      </c>
      <c r="I79" s="13">
        <v>30</v>
      </c>
      <c r="J79" s="12">
        <f t="shared" si="21"/>
        <v>379.37894142087731</v>
      </c>
      <c r="K79" s="13">
        <f t="shared" si="22"/>
        <v>3422.7438061212292</v>
      </c>
      <c r="L79" s="12">
        <v>77</v>
      </c>
      <c r="M79" s="12">
        <f t="shared" si="23"/>
        <v>22712.736485252637</v>
      </c>
      <c r="N79" s="13">
        <v>300</v>
      </c>
      <c r="O79" s="12">
        <f t="shared" si="24"/>
        <v>75.709121617508785</v>
      </c>
      <c r="P79" s="13">
        <f t="shared" si="25"/>
        <v>3726.4136259245979</v>
      </c>
      <c r="R79" s="12">
        <v>77</v>
      </c>
      <c r="S79" s="12">
        <f t="shared" si="16"/>
        <v>15208.490990168426</v>
      </c>
      <c r="T79" s="13">
        <v>35</v>
      </c>
      <c r="U79" s="12">
        <f t="shared" si="26"/>
        <v>434.52831400481216</v>
      </c>
      <c r="V79" s="13">
        <f t="shared" si="27"/>
        <v>7169.7171810794007</v>
      </c>
      <c r="W79" s="14">
        <f t="shared" si="17"/>
        <v>7604.245495084213</v>
      </c>
      <c r="Y79" s="21">
        <v>77</v>
      </c>
    </row>
    <row r="80" spans="1:25">
      <c r="A80" s="12">
        <v>78</v>
      </c>
      <c r="B80" s="12">
        <f t="shared" si="18"/>
        <v>7751.8828866712784</v>
      </c>
      <c r="C80" s="13">
        <v>15</v>
      </c>
      <c r="D80" s="12">
        <f t="shared" si="14"/>
        <v>516.79219244475189</v>
      </c>
      <c r="E80" s="13">
        <f t="shared" si="15"/>
        <v>3359.1492508908873</v>
      </c>
      <c r="F80" s="14">
        <f t="shared" si="19"/>
        <v>3875.9414433356392</v>
      </c>
      <c r="G80" s="12">
        <v>78</v>
      </c>
      <c r="H80" s="12">
        <f t="shared" si="20"/>
        <v>11602.824330006917</v>
      </c>
      <c r="I80" s="13">
        <v>30</v>
      </c>
      <c r="J80" s="12">
        <f t="shared" si="21"/>
        <v>386.76081100023055</v>
      </c>
      <c r="K80" s="13">
        <f t="shared" si="22"/>
        <v>3489.1806323354085</v>
      </c>
      <c r="L80" s="12">
        <v>78</v>
      </c>
      <c r="M80" s="12">
        <f t="shared" si="23"/>
        <v>23155.648660013834</v>
      </c>
      <c r="N80" s="13">
        <v>300</v>
      </c>
      <c r="O80" s="12">
        <f t="shared" si="24"/>
        <v>77.185495533379452</v>
      </c>
      <c r="P80" s="13">
        <f t="shared" si="25"/>
        <v>3798.7559478022599</v>
      </c>
      <c r="R80" s="12">
        <v>78</v>
      </c>
      <c r="S80" s="12">
        <f t="shared" si="16"/>
        <v>15503.765773342557</v>
      </c>
      <c r="T80" s="13">
        <v>35</v>
      </c>
      <c r="U80" s="12">
        <f t="shared" si="26"/>
        <v>442.96473638121591</v>
      </c>
      <c r="V80" s="13">
        <f t="shared" si="27"/>
        <v>7308.9181502900628</v>
      </c>
      <c r="W80" s="14">
        <f t="shared" si="17"/>
        <v>7751.8828866712784</v>
      </c>
      <c r="Y80" s="21">
        <v>78</v>
      </c>
    </row>
    <row r="81" spans="1:25">
      <c r="A81" s="12">
        <v>79</v>
      </c>
      <c r="B81" s="12">
        <f t="shared" si="18"/>
        <v>7900.4697311689588</v>
      </c>
      <c r="C81" s="13">
        <v>15</v>
      </c>
      <c r="D81" s="12">
        <f t="shared" si="14"/>
        <v>526.69798207793053</v>
      </c>
      <c r="E81" s="13">
        <f t="shared" si="15"/>
        <v>3423.5368835065487</v>
      </c>
      <c r="F81" s="14">
        <f t="shared" si="19"/>
        <v>3950.2348655844794</v>
      </c>
      <c r="G81" s="12">
        <v>79</v>
      </c>
      <c r="H81" s="12">
        <f t="shared" si="20"/>
        <v>11825.704596753438</v>
      </c>
      <c r="I81" s="13">
        <v>30</v>
      </c>
      <c r="J81" s="12">
        <f t="shared" si="21"/>
        <v>394.19015322511461</v>
      </c>
      <c r="K81" s="13">
        <f t="shared" si="22"/>
        <v>3556.0447123593649</v>
      </c>
      <c r="L81" s="12">
        <v>79</v>
      </c>
      <c r="M81" s="12">
        <f t="shared" si="23"/>
        <v>23601.409193506875</v>
      </c>
      <c r="N81" s="13">
        <v>300</v>
      </c>
      <c r="O81" s="12">
        <f t="shared" si="24"/>
        <v>78.671363978356254</v>
      </c>
      <c r="P81" s="13">
        <f t="shared" si="25"/>
        <v>3871.5635016061233</v>
      </c>
      <c r="R81" s="12">
        <v>79</v>
      </c>
      <c r="S81" s="12">
        <f t="shared" si="16"/>
        <v>15800.939462337918</v>
      </c>
      <c r="T81" s="13">
        <v>35</v>
      </c>
      <c r="U81" s="12">
        <f t="shared" si="26"/>
        <v>451.45541320965481</v>
      </c>
      <c r="V81" s="13">
        <f t="shared" si="27"/>
        <v>7449.0143179593042</v>
      </c>
      <c r="W81" s="14">
        <f t="shared" si="17"/>
        <v>7900.4697311689588</v>
      </c>
      <c r="Y81" s="21">
        <v>79</v>
      </c>
    </row>
    <row r="82" spans="1:25">
      <c r="A82" s="12">
        <v>80</v>
      </c>
      <c r="B82" s="12">
        <f t="shared" si="18"/>
        <v>8050</v>
      </c>
      <c r="C82" s="13">
        <v>15</v>
      </c>
      <c r="D82" s="12">
        <f t="shared" si="14"/>
        <v>536.66666666666663</v>
      </c>
      <c r="E82" s="13">
        <f t="shared" si="15"/>
        <v>3488.3333333333335</v>
      </c>
      <c r="F82" s="14">
        <f t="shared" si="19"/>
        <v>4025</v>
      </c>
      <c r="G82" s="12">
        <v>80</v>
      </c>
      <c r="H82" s="12">
        <f t="shared" si="20"/>
        <v>12050</v>
      </c>
      <c r="I82" s="13">
        <v>30</v>
      </c>
      <c r="J82" s="12">
        <f t="shared" si="21"/>
        <v>401.66666666666669</v>
      </c>
      <c r="K82" s="13">
        <f t="shared" si="22"/>
        <v>3623.3333333333335</v>
      </c>
      <c r="L82" s="12">
        <v>80</v>
      </c>
      <c r="M82" s="12">
        <f t="shared" si="23"/>
        <v>24050</v>
      </c>
      <c r="N82" s="13">
        <v>300</v>
      </c>
      <c r="O82" s="12">
        <f t="shared" si="24"/>
        <v>80.166666666666671</v>
      </c>
      <c r="P82" s="13">
        <f t="shared" si="25"/>
        <v>3944.8333333333335</v>
      </c>
      <c r="R82" s="12">
        <v>80</v>
      </c>
      <c r="S82" s="12">
        <f t="shared" si="16"/>
        <v>16100</v>
      </c>
      <c r="T82" s="13">
        <v>35</v>
      </c>
      <c r="U82" s="12">
        <f t="shared" si="26"/>
        <v>460</v>
      </c>
      <c r="V82" s="13">
        <f t="shared" si="27"/>
        <v>7590</v>
      </c>
      <c r="W82" s="14">
        <f t="shared" si="17"/>
        <v>8050</v>
      </c>
      <c r="Y82" s="21">
        <v>80</v>
      </c>
    </row>
    <row r="83" spans="1:25">
      <c r="A83" s="12">
        <v>81</v>
      </c>
      <c r="B83" s="12">
        <f t="shared" si="18"/>
        <v>8200.4677779867252</v>
      </c>
      <c r="C83" s="13">
        <v>15</v>
      </c>
      <c r="D83" s="12">
        <f t="shared" si="14"/>
        <v>546.69785186578167</v>
      </c>
      <c r="E83" s="13">
        <f t="shared" si="15"/>
        <v>3553.536037127581</v>
      </c>
      <c r="F83" s="14">
        <f t="shared" si="19"/>
        <v>4100.2338889933626</v>
      </c>
      <c r="G83" s="12">
        <v>81</v>
      </c>
      <c r="H83" s="12">
        <f t="shared" si="20"/>
        <v>12275.701666980087</v>
      </c>
      <c r="I83" s="13">
        <v>30</v>
      </c>
      <c r="J83" s="12">
        <f t="shared" si="21"/>
        <v>409.19005556600291</v>
      </c>
      <c r="K83" s="13">
        <f t="shared" si="22"/>
        <v>3691.0438334273595</v>
      </c>
      <c r="L83" s="12">
        <v>81</v>
      </c>
      <c r="M83" s="12">
        <f t="shared" si="23"/>
        <v>24501.403333960174</v>
      </c>
      <c r="N83" s="13">
        <v>300</v>
      </c>
      <c r="O83" s="12">
        <f t="shared" si="24"/>
        <v>81.671344446533908</v>
      </c>
      <c r="P83" s="13">
        <f t="shared" si="25"/>
        <v>4018.5625445468286</v>
      </c>
      <c r="R83" s="12">
        <v>81</v>
      </c>
      <c r="S83" s="12">
        <f t="shared" si="16"/>
        <v>16400.93555597345</v>
      </c>
      <c r="T83" s="13">
        <v>35</v>
      </c>
      <c r="U83" s="12">
        <f t="shared" si="26"/>
        <v>468.59815874209858</v>
      </c>
      <c r="V83" s="13">
        <f t="shared" si="27"/>
        <v>7731.8696192446268</v>
      </c>
      <c r="W83" s="14">
        <f t="shared" si="17"/>
        <v>8200.4677779867252</v>
      </c>
      <c r="Y83" s="21">
        <v>81</v>
      </c>
    </row>
    <row r="84" spans="1:25">
      <c r="A84" s="12">
        <v>82</v>
      </c>
      <c r="B84" s="12">
        <f t="shared" si="18"/>
        <v>8351.8672598398134</v>
      </c>
      <c r="C84" s="13">
        <v>15</v>
      </c>
      <c r="D84" s="12">
        <f t="shared" si="14"/>
        <v>556.79115065598751</v>
      </c>
      <c r="E84" s="13">
        <f t="shared" si="15"/>
        <v>3619.1424792639191</v>
      </c>
      <c r="F84" s="14">
        <f t="shared" si="19"/>
        <v>4175.9336299199067</v>
      </c>
      <c r="G84" s="12">
        <v>82</v>
      </c>
      <c r="H84" s="12">
        <f t="shared" si="20"/>
        <v>12502.800889759721</v>
      </c>
      <c r="I84" s="13">
        <v>30</v>
      </c>
      <c r="J84" s="12">
        <f t="shared" si="21"/>
        <v>416.76002965865734</v>
      </c>
      <c r="K84" s="13">
        <f t="shared" si="22"/>
        <v>3759.1736002612492</v>
      </c>
      <c r="L84" s="12">
        <v>82</v>
      </c>
      <c r="M84" s="12">
        <f t="shared" si="23"/>
        <v>24955.601779519442</v>
      </c>
      <c r="N84" s="13">
        <v>300</v>
      </c>
      <c r="O84" s="12">
        <f t="shared" si="24"/>
        <v>83.185339265064812</v>
      </c>
      <c r="P84" s="13">
        <f t="shared" si="25"/>
        <v>4092.7482906548421</v>
      </c>
      <c r="R84" s="12">
        <v>82</v>
      </c>
      <c r="S84" s="12">
        <f t="shared" si="16"/>
        <v>16703.734519679627</v>
      </c>
      <c r="T84" s="13">
        <v>35</v>
      </c>
      <c r="U84" s="12">
        <f t="shared" si="26"/>
        <v>477.24955770513219</v>
      </c>
      <c r="V84" s="13">
        <f t="shared" si="27"/>
        <v>7874.6177021346812</v>
      </c>
      <c r="W84" s="14">
        <f t="shared" si="17"/>
        <v>8351.8672598398134</v>
      </c>
      <c r="Y84" s="21">
        <v>82</v>
      </c>
    </row>
    <row r="85" spans="1:25">
      <c r="A85" s="12">
        <v>83</v>
      </c>
      <c r="B85" s="12">
        <f t="shared" si="18"/>
        <v>8504.1927467972819</v>
      </c>
      <c r="C85" s="13">
        <v>15</v>
      </c>
      <c r="D85" s="12">
        <f t="shared" si="14"/>
        <v>566.94618311981878</v>
      </c>
      <c r="E85" s="13">
        <f t="shared" si="15"/>
        <v>3685.1501902788223</v>
      </c>
      <c r="F85" s="14">
        <f t="shared" si="19"/>
        <v>4252.0963733986409</v>
      </c>
      <c r="G85" s="12">
        <v>83</v>
      </c>
      <c r="H85" s="12">
        <f t="shared" si="20"/>
        <v>12731.289120195923</v>
      </c>
      <c r="I85" s="13">
        <v>30</v>
      </c>
      <c r="J85" s="12">
        <f t="shared" si="21"/>
        <v>424.37630400653075</v>
      </c>
      <c r="K85" s="13">
        <f t="shared" si="22"/>
        <v>3827.7200693921104</v>
      </c>
      <c r="L85" s="12">
        <v>83</v>
      </c>
      <c r="M85" s="12">
        <f t="shared" si="23"/>
        <v>25412.578240391846</v>
      </c>
      <c r="N85" s="13">
        <v>300</v>
      </c>
      <c r="O85" s="12">
        <f t="shared" si="24"/>
        <v>84.708594134639483</v>
      </c>
      <c r="P85" s="13">
        <f t="shared" si="25"/>
        <v>4167.3877792640014</v>
      </c>
      <c r="R85" s="12">
        <v>83</v>
      </c>
      <c r="S85" s="12">
        <f t="shared" si="16"/>
        <v>17008.385493594564</v>
      </c>
      <c r="T85" s="13">
        <v>35</v>
      </c>
      <c r="U85" s="12">
        <f t="shared" si="26"/>
        <v>485.95387124555896</v>
      </c>
      <c r="V85" s="13">
        <f t="shared" si="27"/>
        <v>8018.2388755517231</v>
      </c>
      <c r="W85" s="14">
        <f t="shared" si="17"/>
        <v>8504.1927467972819</v>
      </c>
      <c r="Y85" s="21">
        <v>83</v>
      </c>
    </row>
    <row r="86" spans="1:25">
      <c r="A86" s="12">
        <v>84</v>
      </c>
      <c r="B86" s="12">
        <f t="shared" si="18"/>
        <v>8657.4386434060652</v>
      </c>
      <c r="C86" s="13">
        <v>15</v>
      </c>
      <c r="D86" s="12">
        <f t="shared" si="14"/>
        <v>577.16257622707099</v>
      </c>
      <c r="E86" s="13">
        <f t="shared" si="15"/>
        <v>3751.5567454759616</v>
      </c>
      <c r="F86" s="14">
        <f t="shared" si="19"/>
        <v>4328.7193217030326</v>
      </c>
      <c r="G86" s="12">
        <v>84</v>
      </c>
      <c r="H86" s="12">
        <f t="shared" si="20"/>
        <v>12961.157965109098</v>
      </c>
      <c r="I86" s="13">
        <v>30</v>
      </c>
      <c r="J86" s="12">
        <f t="shared" si="21"/>
        <v>432.03859883696992</v>
      </c>
      <c r="K86" s="13">
        <f t="shared" si="22"/>
        <v>3896.6807228660628</v>
      </c>
      <c r="L86" s="12">
        <v>84</v>
      </c>
      <c r="M86" s="12">
        <f t="shared" si="23"/>
        <v>25872.315930218196</v>
      </c>
      <c r="N86" s="13">
        <v>300</v>
      </c>
      <c r="O86" s="12">
        <f t="shared" si="24"/>
        <v>86.241053100727314</v>
      </c>
      <c r="P86" s="13">
        <f t="shared" si="25"/>
        <v>4242.4782686023054</v>
      </c>
      <c r="R86" s="12">
        <v>84</v>
      </c>
      <c r="S86" s="12">
        <f t="shared" si="16"/>
        <v>17314.87728681213</v>
      </c>
      <c r="T86" s="13">
        <v>35</v>
      </c>
      <c r="U86" s="12">
        <f t="shared" si="26"/>
        <v>494.71077962320373</v>
      </c>
      <c r="V86" s="13">
        <f t="shared" si="27"/>
        <v>8162.7278637828613</v>
      </c>
      <c r="W86" s="14">
        <f t="shared" si="17"/>
        <v>8657.4386434060652</v>
      </c>
      <c r="Y86" s="21">
        <v>84</v>
      </c>
    </row>
    <row r="87" spans="1:25">
      <c r="A87" s="12">
        <v>85</v>
      </c>
      <c r="B87" s="12">
        <f t="shared" si="18"/>
        <v>8811.5994544375299</v>
      </c>
      <c r="C87" s="13">
        <v>15</v>
      </c>
      <c r="D87" s="12">
        <f t="shared" si="14"/>
        <v>587.43996362916869</v>
      </c>
      <c r="E87" s="13">
        <f t="shared" si="15"/>
        <v>3818.3597635895962</v>
      </c>
      <c r="F87" s="14">
        <f t="shared" si="19"/>
        <v>4405.7997272187649</v>
      </c>
      <c r="G87" s="12">
        <v>85</v>
      </c>
      <c r="H87" s="12">
        <f t="shared" si="20"/>
        <v>13192.399181656296</v>
      </c>
      <c r="I87" s="13">
        <v>30</v>
      </c>
      <c r="J87" s="12">
        <f t="shared" si="21"/>
        <v>439.7466393885432</v>
      </c>
      <c r="K87" s="13">
        <f t="shared" si="22"/>
        <v>3966.0530878302216</v>
      </c>
      <c r="L87" s="12">
        <v>85</v>
      </c>
      <c r="M87" s="12">
        <f t="shared" si="23"/>
        <v>26334.798363312591</v>
      </c>
      <c r="N87" s="13">
        <v>300</v>
      </c>
      <c r="O87" s="12">
        <f t="shared" si="24"/>
        <v>87.782661211041969</v>
      </c>
      <c r="P87" s="13">
        <f t="shared" si="25"/>
        <v>4318.0170660077229</v>
      </c>
      <c r="R87" s="12">
        <v>85</v>
      </c>
      <c r="S87" s="12">
        <f t="shared" si="16"/>
        <v>17623.19890887506</v>
      </c>
      <c r="T87" s="13">
        <v>35</v>
      </c>
      <c r="U87" s="12">
        <f t="shared" si="26"/>
        <v>503.51996882500168</v>
      </c>
      <c r="V87" s="13">
        <f t="shared" si="27"/>
        <v>8308.0794856125285</v>
      </c>
      <c r="W87" s="14">
        <f t="shared" si="17"/>
        <v>8811.5994544375299</v>
      </c>
      <c r="Y87" s="21">
        <v>85</v>
      </c>
    </row>
    <row r="88" spans="1:25">
      <c r="A88" s="12">
        <v>86</v>
      </c>
      <c r="B88" s="12">
        <f t="shared" si="18"/>
        <v>8966.669781930912</v>
      </c>
      <c r="C88" s="13">
        <v>15</v>
      </c>
      <c r="D88" s="12">
        <f t="shared" si="14"/>
        <v>597.77798546206077</v>
      </c>
      <c r="E88" s="13">
        <f t="shared" si="15"/>
        <v>3885.5569055033952</v>
      </c>
      <c r="F88" s="14">
        <f t="shared" si="19"/>
        <v>4483.334890965456</v>
      </c>
      <c r="G88" s="12">
        <v>86</v>
      </c>
      <c r="H88" s="12">
        <f t="shared" si="20"/>
        <v>13425.004672896368</v>
      </c>
      <c r="I88" s="13">
        <v>30</v>
      </c>
      <c r="J88" s="12">
        <f t="shared" si="21"/>
        <v>447.50015576321226</v>
      </c>
      <c r="K88" s="13">
        <f t="shared" si="22"/>
        <v>4035.8347352022438</v>
      </c>
      <c r="L88" s="12">
        <v>86</v>
      </c>
      <c r="M88" s="12">
        <f t="shared" si="23"/>
        <v>26800.009345792736</v>
      </c>
      <c r="N88" s="13">
        <v>300</v>
      </c>
      <c r="O88" s="12">
        <f t="shared" si="24"/>
        <v>89.333364485975792</v>
      </c>
      <c r="P88" s="13">
        <f t="shared" si="25"/>
        <v>4394.0015264794802</v>
      </c>
      <c r="R88" s="12">
        <v>86</v>
      </c>
      <c r="S88" s="12">
        <f t="shared" si="16"/>
        <v>17933.339563861824</v>
      </c>
      <c r="T88" s="13">
        <v>35</v>
      </c>
      <c r="U88" s="12">
        <f t="shared" si="26"/>
        <v>512.38113039605207</v>
      </c>
      <c r="V88" s="13">
        <f t="shared" si="27"/>
        <v>8454.28865153486</v>
      </c>
      <c r="W88" s="14">
        <f t="shared" si="17"/>
        <v>8966.669781930912</v>
      </c>
      <c r="Y88" s="21">
        <v>86</v>
      </c>
    </row>
    <row r="89" spans="1:25">
      <c r="A89" s="12">
        <v>87</v>
      </c>
      <c r="B89" s="12">
        <f t="shared" si="18"/>
        <v>9122.6443223571787</v>
      </c>
      <c r="C89" s="13">
        <v>15</v>
      </c>
      <c r="D89" s="12">
        <f t="shared" si="14"/>
        <v>608.17628815714522</v>
      </c>
      <c r="E89" s="13">
        <f t="shared" si="15"/>
        <v>3953.145873021444</v>
      </c>
      <c r="F89" s="14">
        <f t="shared" si="19"/>
        <v>4561.3221611785893</v>
      </c>
      <c r="G89" s="12">
        <v>87</v>
      </c>
      <c r="H89" s="12">
        <f t="shared" si="20"/>
        <v>13658.966483535769</v>
      </c>
      <c r="I89" s="13">
        <v>30</v>
      </c>
      <c r="J89" s="12">
        <f t="shared" si="21"/>
        <v>455.29888278452563</v>
      </c>
      <c r="K89" s="13">
        <f t="shared" si="22"/>
        <v>4106.0232783940637</v>
      </c>
      <c r="L89" s="12">
        <v>87</v>
      </c>
      <c r="M89" s="12">
        <f t="shared" si="23"/>
        <v>27267.932967071538</v>
      </c>
      <c r="N89" s="13">
        <v>300</v>
      </c>
      <c r="O89" s="12">
        <f t="shared" si="24"/>
        <v>90.893109890238463</v>
      </c>
      <c r="P89" s="13">
        <f t="shared" si="25"/>
        <v>4470.4290512883508</v>
      </c>
      <c r="R89" s="12">
        <v>87</v>
      </c>
      <c r="S89" s="12">
        <f t="shared" si="16"/>
        <v>18245.288644714357</v>
      </c>
      <c r="T89" s="13">
        <v>35</v>
      </c>
      <c r="U89" s="12">
        <f t="shared" si="26"/>
        <v>521.29396127755308</v>
      </c>
      <c r="V89" s="13">
        <f t="shared" si="27"/>
        <v>8601.3503610796251</v>
      </c>
      <c r="W89" s="14">
        <f t="shared" si="17"/>
        <v>9122.6443223571787</v>
      </c>
      <c r="Y89" s="21">
        <v>87</v>
      </c>
    </row>
    <row r="90" spans="1:25">
      <c r="A90" s="12">
        <v>88</v>
      </c>
      <c r="B90" s="12">
        <f t="shared" si="18"/>
        <v>9279.5178638973284</v>
      </c>
      <c r="C90" s="13">
        <v>15</v>
      </c>
      <c r="D90" s="12">
        <f t="shared" si="14"/>
        <v>618.63452425982189</v>
      </c>
      <c r="E90" s="13">
        <f t="shared" si="15"/>
        <v>4021.1244076888424</v>
      </c>
      <c r="F90" s="14">
        <f t="shared" si="19"/>
        <v>4639.7589319486642</v>
      </c>
      <c r="G90" s="12">
        <v>88</v>
      </c>
      <c r="H90" s="12">
        <f t="shared" si="20"/>
        <v>13894.276795845992</v>
      </c>
      <c r="I90" s="13">
        <v>30</v>
      </c>
      <c r="J90" s="12">
        <f t="shared" si="21"/>
        <v>463.14255986153307</v>
      </c>
      <c r="K90" s="13">
        <f t="shared" si="22"/>
        <v>4176.6163720871309</v>
      </c>
      <c r="L90" s="12">
        <v>88</v>
      </c>
      <c r="M90" s="12">
        <f t="shared" si="23"/>
        <v>27738.553591691983</v>
      </c>
      <c r="N90" s="13">
        <v>300</v>
      </c>
      <c r="O90" s="12">
        <f t="shared" si="24"/>
        <v>92.46184530563994</v>
      </c>
      <c r="P90" s="13">
        <f t="shared" si="25"/>
        <v>4547.2970866430242</v>
      </c>
      <c r="R90" s="12">
        <v>88</v>
      </c>
      <c r="S90" s="12">
        <f t="shared" si="16"/>
        <v>18559.035727794657</v>
      </c>
      <c r="T90" s="13">
        <v>35</v>
      </c>
      <c r="U90" s="12">
        <f t="shared" si="26"/>
        <v>530.25816365127594</v>
      </c>
      <c r="V90" s="13">
        <f t="shared" si="27"/>
        <v>8749.2597002460534</v>
      </c>
      <c r="W90" s="14">
        <f t="shared" si="17"/>
        <v>9279.5178638973284</v>
      </c>
      <c r="Y90" s="21">
        <v>88</v>
      </c>
    </row>
    <row r="91" spans="1:25">
      <c r="A91" s="12">
        <v>89</v>
      </c>
      <c r="B91" s="12">
        <f t="shared" si="18"/>
        <v>9437.2852838293948</v>
      </c>
      <c r="C91" s="13">
        <v>15</v>
      </c>
      <c r="D91" s="12">
        <f t="shared" si="14"/>
        <v>629.15235225529295</v>
      </c>
      <c r="E91" s="13">
        <f t="shared" si="15"/>
        <v>4089.4902896594044</v>
      </c>
      <c r="F91" s="14">
        <f t="shared" si="19"/>
        <v>4718.6426419146974</v>
      </c>
      <c r="G91" s="12">
        <v>89</v>
      </c>
      <c r="H91" s="12">
        <f t="shared" si="20"/>
        <v>14130.927925744092</v>
      </c>
      <c r="I91" s="13">
        <v>30</v>
      </c>
      <c r="J91" s="12">
        <f t="shared" si="21"/>
        <v>471.0309308581364</v>
      </c>
      <c r="K91" s="13">
        <f t="shared" si="22"/>
        <v>4247.611711056561</v>
      </c>
      <c r="L91" s="12">
        <v>89</v>
      </c>
      <c r="M91" s="12">
        <f t="shared" si="23"/>
        <v>28211.855851488184</v>
      </c>
      <c r="N91" s="13">
        <v>300</v>
      </c>
      <c r="O91" s="12">
        <f t="shared" si="24"/>
        <v>94.039519504960609</v>
      </c>
      <c r="P91" s="13">
        <f t="shared" si="25"/>
        <v>4624.6031224097369</v>
      </c>
      <c r="R91" s="12">
        <v>89</v>
      </c>
      <c r="S91" s="12">
        <f t="shared" si="16"/>
        <v>18874.57056765879</v>
      </c>
      <c r="T91" s="13">
        <v>35</v>
      </c>
      <c r="U91" s="12">
        <f t="shared" si="26"/>
        <v>539.27344479025112</v>
      </c>
      <c r="V91" s="13">
        <f t="shared" si="27"/>
        <v>8898.0118390391435</v>
      </c>
      <c r="W91" s="14">
        <f t="shared" si="17"/>
        <v>9437.2852838293948</v>
      </c>
      <c r="Y91" s="21">
        <v>89</v>
      </c>
    </row>
    <row r="92" spans="1:25">
      <c r="A92" s="12">
        <v>90</v>
      </c>
      <c r="B92" s="12">
        <f t="shared" si="18"/>
        <v>9595.9415460183973</v>
      </c>
      <c r="C92" s="13">
        <v>15</v>
      </c>
      <c r="D92" s="12">
        <f t="shared" si="14"/>
        <v>639.72943640122651</v>
      </c>
      <c r="E92" s="13">
        <f t="shared" si="15"/>
        <v>4158.2413366079718</v>
      </c>
      <c r="F92" s="14">
        <f t="shared" si="19"/>
        <v>4797.9707730091986</v>
      </c>
      <c r="G92" s="12">
        <v>90</v>
      </c>
      <c r="H92" s="12">
        <f t="shared" si="20"/>
        <v>14368.912319027597</v>
      </c>
      <c r="I92" s="13">
        <v>30</v>
      </c>
      <c r="J92" s="12">
        <f t="shared" si="21"/>
        <v>478.96374396758654</v>
      </c>
      <c r="K92" s="13">
        <f t="shared" si="22"/>
        <v>4319.0070290416124</v>
      </c>
      <c r="L92" s="12">
        <v>90</v>
      </c>
      <c r="M92" s="12">
        <f t="shared" si="23"/>
        <v>28687.824638055194</v>
      </c>
      <c r="N92" s="13">
        <v>300</v>
      </c>
      <c r="O92" s="12">
        <f t="shared" si="24"/>
        <v>95.626082126850648</v>
      </c>
      <c r="P92" s="13">
        <f t="shared" si="25"/>
        <v>4702.344690882348</v>
      </c>
      <c r="R92" s="12">
        <v>90</v>
      </c>
      <c r="S92" s="12">
        <f t="shared" si="16"/>
        <v>19191.883092036795</v>
      </c>
      <c r="T92" s="13">
        <v>35</v>
      </c>
      <c r="U92" s="12">
        <f t="shared" si="26"/>
        <v>548.33951691533696</v>
      </c>
      <c r="V92" s="13">
        <f t="shared" si="27"/>
        <v>9047.60202910306</v>
      </c>
      <c r="W92" s="14">
        <f t="shared" si="17"/>
        <v>9595.9415460183973</v>
      </c>
      <c r="Y92" s="21">
        <v>90</v>
      </c>
    </row>
    <row r="93" spans="1:25">
      <c r="A93" s="12">
        <v>91</v>
      </c>
      <c r="B93" s="12">
        <f t="shared" si="18"/>
        <v>9755.4816985041944</v>
      </c>
      <c r="C93" s="13">
        <v>15</v>
      </c>
      <c r="D93" s="12">
        <f t="shared" si="14"/>
        <v>650.36544656694628</v>
      </c>
      <c r="E93" s="13">
        <f t="shared" si="15"/>
        <v>4227.3754026851511</v>
      </c>
      <c r="F93" s="14">
        <f t="shared" si="19"/>
        <v>4877.7408492520972</v>
      </c>
      <c r="G93" s="12">
        <v>91</v>
      </c>
      <c r="H93" s="12">
        <f t="shared" si="20"/>
        <v>14608.222547756292</v>
      </c>
      <c r="I93" s="13">
        <v>30</v>
      </c>
      <c r="J93" s="12">
        <f t="shared" si="21"/>
        <v>486.94075159187639</v>
      </c>
      <c r="K93" s="13">
        <f t="shared" si="22"/>
        <v>4390.8000976602207</v>
      </c>
      <c r="L93" s="12">
        <v>91</v>
      </c>
      <c r="M93" s="12">
        <f t="shared" si="23"/>
        <v>29166.445095512583</v>
      </c>
      <c r="N93" s="13">
        <v>300</v>
      </c>
      <c r="O93" s="12">
        <f t="shared" si="24"/>
        <v>97.22148365170861</v>
      </c>
      <c r="P93" s="13">
        <f t="shared" si="25"/>
        <v>4780.5193656003885</v>
      </c>
      <c r="R93" s="12">
        <v>91</v>
      </c>
      <c r="S93" s="12">
        <f t="shared" si="16"/>
        <v>19510.963397008389</v>
      </c>
      <c r="T93" s="13">
        <v>35</v>
      </c>
      <c r="U93" s="12">
        <f t="shared" si="26"/>
        <v>557.45609705738252</v>
      </c>
      <c r="V93" s="13">
        <f t="shared" si="27"/>
        <v>9198.0256014468123</v>
      </c>
      <c r="W93" s="14">
        <f t="shared" si="17"/>
        <v>9755.4816985041944</v>
      </c>
      <c r="Y93" s="21">
        <v>91</v>
      </c>
    </row>
    <row r="94" spans="1:25">
      <c r="A94" s="12">
        <v>92</v>
      </c>
      <c r="B94" s="12">
        <f t="shared" si="18"/>
        <v>9915.9008711825281</v>
      </c>
      <c r="C94" s="13">
        <v>15</v>
      </c>
      <c r="D94" s="12">
        <f t="shared" si="14"/>
        <v>661.06005807883525</v>
      </c>
      <c r="E94" s="13">
        <f t="shared" si="15"/>
        <v>4296.890377512429</v>
      </c>
      <c r="F94" s="14">
        <f t="shared" si="19"/>
        <v>4957.9504355912641</v>
      </c>
      <c r="G94" s="12">
        <v>92</v>
      </c>
      <c r="H94" s="12">
        <f t="shared" si="20"/>
        <v>14848.851306773791</v>
      </c>
      <c r="I94" s="13">
        <v>30</v>
      </c>
      <c r="J94" s="12">
        <f t="shared" si="21"/>
        <v>494.96171022579307</v>
      </c>
      <c r="K94" s="13">
        <f t="shared" si="22"/>
        <v>4462.9887253654706</v>
      </c>
      <c r="L94" s="12">
        <v>92</v>
      </c>
      <c r="M94" s="12">
        <f t="shared" si="23"/>
        <v>29647.702613547583</v>
      </c>
      <c r="N94" s="13">
        <v>300</v>
      </c>
      <c r="O94" s="12">
        <f t="shared" si="24"/>
        <v>98.825675378491937</v>
      </c>
      <c r="P94" s="13">
        <f t="shared" si="25"/>
        <v>4859.1247602127723</v>
      </c>
      <c r="R94" s="12">
        <v>92</v>
      </c>
      <c r="S94" s="12">
        <f t="shared" si="16"/>
        <v>19831.801742365056</v>
      </c>
      <c r="T94" s="13">
        <v>35</v>
      </c>
      <c r="U94" s="12">
        <f t="shared" si="26"/>
        <v>566.62290692471595</v>
      </c>
      <c r="V94" s="13">
        <f t="shared" si="27"/>
        <v>9349.2779642578116</v>
      </c>
      <c r="W94" s="14">
        <f t="shared" si="17"/>
        <v>9915.9008711825281</v>
      </c>
      <c r="Y94" s="21">
        <v>92</v>
      </c>
    </row>
    <row r="95" spans="1:25">
      <c r="A95" s="12">
        <v>93</v>
      </c>
      <c r="B95" s="12">
        <f t="shared" si="18"/>
        <v>10077.194273574232</v>
      </c>
      <c r="C95" s="13">
        <v>15</v>
      </c>
      <c r="D95" s="12">
        <f t="shared" si="14"/>
        <v>671.81295157161549</v>
      </c>
      <c r="E95" s="13">
        <f t="shared" si="15"/>
        <v>4366.7841852155007</v>
      </c>
      <c r="F95" s="14">
        <f t="shared" si="19"/>
        <v>5038.5971367871161</v>
      </c>
      <c r="G95" s="12">
        <v>93</v>
      </c>
      <c r="H95" s="12">
        <f t="shared" si="20"/>
        <v>15090.791410361348</v>
      </c>
      <c r="I95" s="13">
        <v>30</v>
      </c>
      <c r="J95" s="12">
        <f t="shared" si="21"/>
        <v>503.02638034537824</v>
      </c>
      <c r="K95" s="13">
        <f t="shared" si="22"/>
        <v>4535.570756441738</v>
      </c>
      <c r="L95" s="12">
        <v>93</v>
      </c>
      <c r="M95" s="12">
        <f t="shared" si="23"/>
        <v>30131.582820722695</v>
      </c>
      <c r="N95" s="13">
        <v>300</v>
      </c>
      <c r="O95" s="12">
        <f t="shared" si="24"/>
        <v>100.43860940240899</v>
      </c>
      <c r="P95" s="13">
        <f t="shared" si="25"/>
        <v>4938.1585273847068</v>
      </c>
      <c r="R95" s="12">
        <v>93</v>
      </c>
      <c r="S95" s="12">
        <f t="shared" si="16"/>
        <v>20154.388547148465</v>
      </c>
      <c r="T95" s="13">
        <v>35</v>
      </c>
      <c r="U95" s="12">
        <f t="shared" si="26"/>
        <v>575.83967277567046</v>
      </c>
      <c r="V95" s="13">
        <f t="shared" si="27"/>
        <v>9501.3546007985624</v>
      </c>
      <c r="W95" s="14">
        <f t="shared" si="17"/>
        <v>10077.194273574232</v>
      </c>
      <c r="Y95" s="21">
        <v>93</v>
      </c>
    </row>
    <row r="96" spans="1:25">
      <c r="A96" s="12">
        <v>94</v>
      </c>
      <c r="B96" s="12">
        <f t="shared" si="18"/>
        <v>10239.357192679028</v>
      </c>
      <c r="C96" s="13">
        <v>15</v>
      </c>
      <c r="D96" s="12">
        <f t="shared" si="14"/>
        <v>682.6238128452685</v>
      </c>
      <c r="E96" s="13">
        <f t="shared" si="15"/>
        <v>4437.0547834942454</v>
      </c>
      <c r="F96" s="14">
        <f t="shared" si="19"/>
        <v>5119.6785963395141</v>
      </c>
      <c r="G96" s="12">
        <v>94</v>
      </c>
      <c r="H96" s="12">
        <f t="shared" si="20"/>
        <v>15334.035789018542</v>
      </c>
      <c r="I96" s="13">
        <v>30</v>
      </c>
      <c r="J96" s="12">
        <f t="shared" si="21"/>
        <v>511.13452630061806</v>
      </c>
      <c r="K96" s="13">
        <f t="shared" si="22"/>
        <v>4608.5440700388963</v>
      </c>
      <c r="L96" s="12">
        <v>94</v>
      </c>
      <c r="M96" s="12">
        <f t="shared" si="23"/>
        <v>30618.071578037085</v>
      </c>
      <c r="N96" s="13">
        <v>300</v>
      </c>
      <c r="O96" s="12">
        <f t="shared" si="24"/>
        <v>102.06023859345694</v>
      </c>
      <c r="P96" s="13">
        <f t="shared" si="25"/>
        <v>5017.618357746057</v>
      </c>
      <c r="R96" s="12">
        <v>94</v>
      </c>
      <c r="S96" s="12">
        <f t="shared" si="16"/>
        <v>20478.714385358056</v>
      </c>
      <c r="T96" s="13">
        <v>35</v>
      </c>
      <c r="U96" s="12">
        <f t="shared" si="26"/>
        <v>585.10612529594448</v>
      </c>
      <c r="V96" s="13">
        <f t="shared" si="27"/>
        <v>9654.2510673830839</v>
      </c>
      <c r="W96" s="14">
        <f t="shared" si="17"/>
        <v>10239.357192679028</v>
      </c>
      <c r="Y96" s="21">
        <v>94</v>
      </c>
    </row>
    <row r="97" spans="1:25">
      <c r="A97" s="12">
        <v>95</v>
      </c>
      <c r="B97" s="12">
        <f t="shared" si="18"/>
        <v>10402.3849909091</v>
      </c>
      <c r="C97" s="13">
        <v>15</v>
      </c>
      <c r="D97" s="12">
        <f t="shared" si="14"/>
        <v>693.49233272727338</v>
      </c>
      <c r="E97" s="13">
        <f t="shared" si="15"/>
        <v>4507.7001627272766</v>
      </c>
      <c r="F97" s="14">
        <f t="shared" si="19"/>
        <v>5201.1924954545502</v>
      </c>
      <c r="G97" s="12">
        <v>95</v>
      </c>
      <c r="H97" s="12">
        <f t="shared" si="20"/>
        <v>15578.577486363651</v>
      </c>
      <c r="I97" s="13">
        <v>30</v>
      </c>
      <c r="J97" s="12">
        <f t="shared" si="21"/>
        <v>519.28591621212172</v>
      </c>
      <c r="K97" s="13">
        <f t="shared" si="22"/>
        <v>4681.9065792424281</v>
      </c>
      <c r="L97" s="12">
        <v>95</v>
      </c>
      <c r="M97" s="12">
        <f t="shared" si="23"/>
        <v>31107.154972727301</v>
      </c>
      <c r="N97" s="13">
        <v>300</v>
      </c>
      <c r="O97" s="12">
        <f t="shared" si="24"/>
        <v>103.69051657575767</v>
      </c>
      <c r="P97" s="13">
        <f t="shared" si="25"/>
        <v>5097.5019788787922</v>
      </c>
      <c r="R97" s="12">
        <v>95</v>
      </c>
      <c r="S97" s="12">
        <f t="shared" si="16"/>
        <v>20804.769981818201</v>
      </c>
      <c r="T97" s="13">
        <v>35</v>
      </c>
      <c r="U97" s="12">
        <f t="shared" si="26"/>
        <v>594.42199948052007</v>
      </c>
      <c r="V97" s="13">
        <f t="shared" si="27"/>
        <v>9807.9629914285797</v>
      </c>
      <c r="W97" s="14">
        <f t="shared" si="17"/>
        <v>10402.3849909091</v>
      </c>
      <c r="Y97" s="21">
        <v>95</v>
      </c>
    </row>
    <row r="98" spans="1:25">
      <c r="A98" s="12">
        <v>96</v>
      </c>
      <c r="B98" s="12">
        <f t="shared" si="18"/>
        <v>10566.273104099195</v>
      </c>
      <c r="C98" s="13">
        <v>15</v>
      </c>
      <c r="D98" s="12">
        <f t="shared" si="14"/>
        <v>704.41820693994634</v>
      </c>
      <c r="E98" s="13">
        <f t="shared" si="15"/>
        <v>4578.7183451096507</v>
      </c>
      <c r="F98" s="14">
        <f t="shared" si="19"/>
        <v>5283.1365520495974</v>
      </c>
      <c r="G98" s="12">
        <v>96</v>
      </c>
      <c r="H98" s="12">
        <f t="shared" si="20"/>
        <v>15824.409656148793</v>
      </c>
      <c r="I98" s="13">
        <v>30</v>
      </c>
      <c r="J98" s="12">
        <f t="shared" si="21"/>
        <v>527.48032187162642</v>
      </c>
      <c r="K98" s="13">
        <f t="shared" si="22"/>
        <v>4755.6562301779713</v>
      </c>
      <c r="L98" s="12">
        <v>96</v>
      </c>
      <c r="M98" s="12">
        <f t="shared" si="23"/>
        <v>31598.819312297586</v>
      </c>
      <c r="N98" s="13">
        <v>300</v>
      </c>
      <c r="O98" s="12">
        <f t="shared" si="24"/>
        <v>105.32939770765861</v>
      </c>
      <c r="P98" s="13">
        <f t="shared" si="25"/>
        <v>5177.8071543419392</v>
      </c>
      <c r="R98" s="12">
        <v>96</v>
      </c>
      <c r="S98" s="12">
        <f t="shared" si="16"/>
        <v>21132.54620819839</v>
      </c>
      <c r="T98" s="13">
        <v>35</v>
      </c>
      <c r="U98" s="12">
        <f t="shared" si="26"/>
        <v>603.78703451995398</v>
      </c>
      <c r="V98" s="13">
        <f t="shared" si="27"/>
        <v>9962.4860695792413</v>
      </c>
      <c r="W98" s="14">
        <f t="shared" si="17"/>
        <v>10566.273104099195</v>
      </c>
      <c r="Y98" s="21">
        <v>96</v>
      </c>
    </row>
    <row r="99" spans="1:25">
      <c r="A99" s="12">
        <v>97</v>
      </c>
      <c r="B99" s="12">
        <f t="shared" si="18"/>
        <v>10731.017039589449</v>
      </c>
      <c r="C99" s="13">
        <v>15</v>
      </c>
      <c r="D99" s="12">
        <f t="shared" si="14"/>
        <v>715.40113597262996</v>
      </c>
      <c r="E99" s="13">
        <f t="shared" si="15"/>
        <v>4650.1073838220946</v>
      </c>
      <c r="F99" s="14">
        <f t="shared" si="19"/>
        <v>5365.5085197947246</v>
      </c>
      <c r="G99" s="12">
        <v>97</v>
      </c>
      <c r="H99" s="12">
        <f t="shared" si="20"/>
        <v>16071.525559384174</v>
      </c>
      <c r="I99" s="13">
        <v>30</v>
      </c>
      <c r="J99" s="12">
        <f t="shared" si="21"/>
        <v>535.71751864613918</v>
      </c>
      <c r="K99" s="13">
        <f t="shared" si="22"/>
        <v>4829.7910011485856</v>
      </c>
      <c r="L99" s="12">
        <v>97</v>
      </c>
      <c r="M99" s="12">
        <f t="shared" si="23"/>
        <v>32093.051118768348</v>
      </c>
      <c r="N99" s="13">
        <v>300</v>
      </c>
      <c r="O99" s="12">
        <f t="shared" si="24"/>
        <v>106.97683706256116</v>
      </c>
      <c r="P99" s="13">
        <f t="shared" si="25"/>
        <v>5258.5316827321631</v>
      </c>
      <c r="R99" s="12">
        <v>97</v>
      </c>
      <c r="S99" s="12">
        <f t="shared" si="16"/>
        <v>21462.034079178899</v>
      </c>
      <c r="T99" s="13">
        <v>35</v>
      </c>
      <c r="U99" s="12">
        <f t="shared" si="26"/>
        <v>613.20097369082566</v>
      </c>
      <c r="V99" s="13">
        <f t="shared" si="27"/>
        <v>10117.816065898623</v>
      </c>
      <c r="W99" s="14">
        <f t="shared" si="17"/>
        <v>10731.017039589449</v>
      </c>
      <c r="Y99" s="21">
        <v>97</v>
      </c>
    </row>
    <row r="100" spans="1:25">
      <c r="A100" s="12">
        <v>98</v>
      </c>
      <c r="B100" s="12">
        <f t="shared" si="18"/>
        <v>10896.612374377526</v>
      </c>
      <c r="C100" s="13">
        <v>15</v>
      </c>
      <c r="D100" s="12">
        <f t="shared" si="14"/>
        <v>726.44082495850171</v>
      </c>
      <c r="E100" s="13">
        <f t="shared" si="15"/>
        <v>4721.8653622302609</v>
      </c>
      <c r="F100" s="14">
        <f t="shared" si="19"/>
        <v>5448.306187188763</v>
      </c>
      <c r="G100" s="12">
        <v>98</v>
      </c>
      <c r="H100" s="12">
        <f t="shared" si="20"/>
        <v>16319.91856156629</v>
      </c>
      <c r="I100" s="13">
        <v>30</v>
      </c>
      <c r="J100" s="12">
        <f t="shared" si="21"/>
        <v>543.99728538554302</v>
      </c>
      <c r="K100" s="13">
        <f t="shared" si="22"/>
        <v>4904.3089018032197</v>
      </c>
      <c r="L100" s="12">
        <v>98</v>
      </c>
      <c r="M100" s="12">
        <f t="shared" si="23"/>
        <v>32589.83712313258</v>
      </c>
      <c r="N100" s="13">
        <v>300</v>
      </c>
      <c r="O100" s="12">
        <f t="shared" si="24"/>
        <v>108.63279041044193</v>
      </c>
      <c r="P100" s="13">
        <f t="shared" si="25"/>
        <v>5339.6733967783211</v>
      </c>
      <c r="R100" s="12">
        <v>98</v>
      </c>
      <c r="S100" s="12">
        <f t="shared" si="16"/>
        <v>21793.224748755052</v>
      </c>
      <c r="T100" s="13">
        <v>35</v>
      </c>
      <c r="U100" s="12">
        <f t="shared" si="26"/>
        <v>622.6635642501443</v>
      </c>
      <c r="V100" s="13">
        <f t="shared" si="27"/>
        <v>10273.948810127382</v>
      </c>
      <c r="W100" s="14">
        <f t="shared" si="17"/>
        <v>10896.612374377526</v>
      </c>
      <c r="Y100" s="21">
        <v>98</v>
      </c>
    </row>
    <row r="101" spans="1:25">
      <c r="A101" s="12">
        <v>99</v>
      </c>
      <c r="B101" s="12">
        <f t="shared" si="18"/>
        <v>11063.054753337059</v>
      </c>
      <c r="C101" s="13">
        <v>15</v>
      </c>
      <c r="D101" s="12">
        <f t="shared" si="14"/>
        <v>737.53698355580389</v>
      </c>
      <c r="E101" s="13">
        <f t="shared" si="15"/>
        <v>4793.9903931127255</v>
      </c>
      <c r="F101" s="14">
        <f t="shared" si="19"/>
        <v>5531.5273766685295</v>
      </c>
      <c r="G101" s="12">
        <v>99</v>
      </c>
      <c r="H101" s="12">
        <f t="shared" si="20"/>
        <v>16569.58213000559</v>
      </c>
      <c r="I101" s="13">
        <v>30</v>
      </c>
      <c r="J101" s="12">
        <f t="shared" si="21"/>
        <v>552.31940433351963</v>
      </c>
      <c r="K101" s="13">
        <f t="shared" si="22"/>
        <v>4979.2079723350098</v>
      </c>
      <c r="L101" s="12">
        <v>99</v>
      </c>
      <c r="M101" s="12">
        <f t="shared" si="23"/>
        <v>33089.164260011181</v>
      </c>
      <c r="N101" s="13">
        <v>300</v>
      </c>
      <c r="O101" s="12">
        <f t="shared" si="24"/>
        <v>110.29721420003727</v>
      </c>
      <c r="P101" s="13">
        <f t="shared" si="25"/>
        <v>5421.2301624684924</v>
      </c>
      <c r="R101" s="12">
        <v>99</v>
      </c>
      <c r="S101" s="12">
        <f t="shared" si="16"/>
        <v>22126.109506674118</v>
      </c>
      <c r="T101" s="13">
        <v>35</v>
      </c>
      <c r="U101" s="12">
        <f t="shared" si="26"/>
        <v>632.1745573335462</v>
      </c>
      <c r="V101" s="13">
        <f t="shared" si="27"/>
        <v>10430.880196003513</v>
      </c>
      <c r="W101" s="14">
        <f t="shared" si="17"/>
        <v>11063.054753337059</v>
      </c>
      <c r="Y101" s="21">
        <v>99</v>
      </c>
    </row>
    <row r="102" spans="1:25">
      <c r="A102" s="12">
        <v>100</v>
      </c>
      <c r="B102" s="12">
        <f t="shared" si="18"/>
        <v>11230.339887498953</v>
      </c>
      <c r="C102" s="13">
        <v>15</v>
      </c>
      <c r="D102" s="12">
        <f t="shared" si="14"/>
        <v>748.68932583326352</v>
      </c>
      <c r="E102" s="13">
        <f t="shared" si="15"/>
        <v>4866.4806179162124</v>
      </c>
      <c r="F102" s="14">
        <f t="shared" si="19"/>
        <v>5615.1699437494763</v>
      </c>
      <c r="G102" s="12">
        <v>100</v>
      </c>
      <c r="H102" s="12">
        <f t="shared" si="20"/>
        <v>16820.50983124843</v>
      </c>
      <c r="I102" s="13">
        <v>30</v>
      </c>
      <c r="J102" s="12">
        <f t="shared" si="21"/>
        <v>560.6836610416143</v>
      </c>
      <c r="K102" s="13">
        <f t="shared" si="22"/>
        <v>5054.4862827078623</v>
      </c>
      <c r="L102" s="12">
        <v>100</v>
      </c>
      <c r="M102" s="12">
        <f t="shared" si="23"/>
        <v>33591.019662496859</v>
      </c>
      <c r="N102" s="13">
        <v>300</v>
      </c>
      <c r="O102" s="12">
        <f t="shared" si="24"/>
        <v>111.9700655416562</v>
      </c>
      <c r="P102" s="13">
        <f t="shared" si="25"/>
        <v>5503.1998782078199</v>
      </c>
      <c r="R102" s="12">
        <v>100</v>
      </c>
      <c r="S102" s="12">
        <f>2*((A102*5)^1.5+50)</f>
        <v>22460.679774997905</v>
      </c>
      <c r="T102" s="13">
        <v>35</v>
      </c>
      <c r="U102" s="12">
        <f t="shared" si="26"/>
        <v>641.733707857083</v>
      </c>
      <c r="V102" s="13">
        <f t="shared" si="27"/>
        <v>10588.606179641869</v>
      </c>
      <c r="W102" s="14">
        <f>2*((R102*5)^1.5+50)*0.5</f>
        <v>11230.339887498953</v>
      </c>
      <c r="Y102" s="21">
        <v>100</v>
      </c>
    </row>
    <row r="104" spans="1:25">
      <c r="H104" s="26"/>
    </row>
    <row r="105" spans="1:25">
      <c r="F105" s="26">
        <f>B102/($F$102-E102)</f>
        <v>14.999999999999993</v>
      </c>
      <c r="G105" s="26">
        <f>B101/($F$102-E101)</f>
        <v>13.472150816174924</v>
      </c>
      <c r="H105" s="26">
        <f>B100/($F$102-E100)</f>
        <v>12.198093013075109</v>
      </c>
      <c r="I105" s="26">
        <f>B99/($F$102-E99)</f>
        <v>11.119504045827794</v>
      </c>
      <c r="J105" s="26">
        <f>B98/($F$102-E98)</f>
        <v>10.19466139853102</v>
      </c>
      <c r="K105" s="26">
        <f>B97/($F$102-E97)</f>
        <v>9.3929289712154969</v>
      </c>
      <c r="L105" s="26">
        <f>B96/($F$102-E96)</f>
        <v>8.6913041594853411</v>
      </c>
      <c r="M105" s="26">
        <f>B95/($F$102-E95)</f>
        <v>8.0721797767128045</v>
      </c>
      <c r="N105" s="26">
        <f>B94/($F$102-E94)</f>
        <v>7.521849784478488</v>
      </c>
    </row>
    <row r="106" spans="1:25">
      <c r="B106" s="15" t="s">
        <v>30</v>
      </c>
    </row>
    <row r="107" spans="1:25">
      <c r="B107" s="15" t="s">
        <v>20</v>
      </c>
    </row>
    <row r="108" spans="1:25">
      <c r="B108" s="15" t="s">
        <v>19</v>
      </c>
      <c r="K108" s="25">
        <f>B100/(F102-E100)</f>
        <v>12.198093013075109</v>
      </c>
    </row>
    <row r="109" spans="1:25">
      <c r="B109" s="15" t="s">
        <v>37</v>
      </c>
    </row>
    <row r="110" spans="1:25">
      <c r="B110" s="15" t="s">
        <v>31</v>
      </c>
    </row>
    <row r="112" spans="1:25">
      <c r="I112" s="48" t="s">
        <v>48</v>
      </c>
      <c r="J112" s="46" t="s">
        <v>49</v>
      </c>
      <c r="K112" s="46"/>
    </row>
    <row r="113" spans="2:16">
      <c r="B113" s="28"/>
      <c r="C113" s="28" t="s">
        <v>28</v>
      </c>
      <c r="D113" s="28" t="s">
        <v>27</v>
      </c>
      <c r="E113" s="28" t="s">
        <v>29</v>
      </c>
      <c r="F113" s="28" t="s">
        <v>25</v>
      </c>
      <c r="G113" s="28" t="s">
        <v>23</v>
      </c>
      <c r="H113" s="28" t="s">
        <v>24</v>
      </c>
      <c r="I113" s="28" t="s">
        <v>50</v>
      </c>
      <c r="J113" s="28" t="s">
        <v>51</v>
      </c>
      <c r="K113" s="28" t="s">
        <v>52</v>
      </c>
      <c r="L113" s="47"/>
      <c r="P113" s="44" t="s">
        <v>26</v>
      </c>
    </row>
    <row r="114" spans="2:16">
      <c r="B114" s="28" t="s">
        <v>22</v>
      </c>
      <c r="C114" s="28">
        <v>30</v>
      </c>
      <c r="D114" s="28">
        <v>2</v>
      </c>
      <c r="E114" s="28">
        <v>30</v>
      </c>
      <c r="F114" s="12">
        <f>(50+(C114*5)^1.5)*D114+K114</f>
        <v>3774.2346141747657</v>
      </c>
      <c r="G114" s="12">
        <f>(50+(C114*5)^1.5)*1*0.5+I114</f>
        <v>943.55865354369143</v>
      </c>
      <c r="H114" s="12">
        <f>((50+(C114*5)^1.5)*2*0.5)-((50+(C114*5)^1.5)*D114)/E114+J114</f>
        <v>1761.3094866148906</v>
      </c>
      <c r="I114" s="28"/>
      <c r="J114" s="28"/>
      <c r="K114" s="28"/>
      <c r="P114" s="45">
        <f>F114/(G115-H114)</f>
        <v>29.999999999999982</v>
      </c>
    </row>
    <row r="115" spans="2:16">
      <c r="B115" s="28" t="s">
        <v>21</v>
      </c>
      <c r="C115" s="28">
        <v>30</v>
      </c>
      <c r="D115" s="28">
        <v>1</v>
      </c>
      <c r="E115" s="28">
        <v>10</v>
      </c>
      <c r="F115" s="12">
        <f>(50+(C115*5)^1.5)*D115+K115</f>
        <v>1887.1173070873829</v>
      </c>
      <c r="G115" s="12">
        <f>(50+(C115*5)^1.5)*2*0.5+I115</f>
        <v>1887.1173070873829</v>
      </c>
      <c r="H115" s="12">
        <f>((50+(C115*5)^1.5)*1*0.5)-((50+(C115*5)^1.5)*D115)/E115+J115</f>
        <v>754.84692283495315</v>
      </c>
      <c r="I115" s="28"/>
      <c r="J115" s="28"/>
      <c r="K115" s="28"/>
      <c r="P115" s="45">
        <f>F115/(G114-H115)</f>
        <v>10</v>
      </c>
    </row>
    <row r="117" spans="2:16">
      <c r="J117" s="28">
        <v>13</v>
      </c>
      <c r="K117" s="28">
        <v>539</v>
      </c>
    </row>
    <row r="128" spans="2:16">
      <c r="L128" s="15" t="s">
        <v>34</v>
      </c>
      <c r="M128" s="15" t="s">
        <v>35</v>
      </c>
      <c r="O128" s="15" t="s">
        <v>34</v>
      </c>
      <c r="P128" s="15" t="s">
        <v>35</v>
      </c>
    </row>
    <row r="129" spans="9:16">
      <c r="L129" s="15">
        <v>30</v>
      </c>
      <c r="M129" s="15">
        <v>10</v>
      </c>
      <c r="O129" s="15">
        <v>30</v>
      </c>
      <c r="P129" s="15">
        <v>10</v>
      </c>
    </row>
    <row r="130" spans="9:16">
      <c r="L130" s="15">
        <v>5</v>
      </c>
      <c r="M130" s="15">
        <v>-40</v>
      </c>
      <c r="O130" s="11">
        <v>-11</v>
      </c>
      <c r="P130" s="15">
        <v>4</v>
      </c>
    </row>
    <row r="131" spans="9:16">
      <c r="L131" s="15">
        <v>5</v>
      </c>
      <c r="M131" s="15">
        <v>-81</v>
      </c>
      <c r="O131" s="11">
        <v>-11</v>
      </c>
      <c r="P131" s="15">
        <v>4</v>
      </c>
    </row>
    <row r="132" spans="9:16">
      <c r="L132" s="15">
        <v>6</v>
      </c>
      <c r="M132" s="15">
        <v>-628</v>
      </c>
      <c r="O132" s="15">
        <v>-13</v>
      </c>
      <c r="P132" s="15">
        <v>4</v>
      </c>
    </row>
    <row r="133" spans="9:16">
      <c r="L133" s="15">
        <v>6</v>
      </c>
      <c r="M133" s="15">
        <v>121</v>
      </c>
      <c r="O133" s="15">
        <v>-15</v>
      </c>
      <c r="P133" s="15">
        <v>4</v>
      </c>
    </row>
    <row r="134" spans="9:16">
      <c r="I134" s="15">
        <v>300</v>
      </c>
      <c r="L134" s="15">
        <v>7</v>
      </c>
      <c r="M134" s="15">
        <v>59</v>
      </c>
      <c r="O134" s="15">
        <v>-17</v>
      </c>
      <c r="P134" s="15">
        <v>5</v>
      </c>
    </row>
    <row r="135" spans="9:16">
      <c r="L135" s="15">
        <v>8</v>
      </c>
      <c r="M135" s="15">
        <v>41</v>
      </c>
      <c r="O135" s="15">
        <v>-20</v>
      </c>
      <c r="P135" s="15">
        <v>5</v>
      </c>
    </row>
    <row r="136" spans="9:16">
      <c r="L136" s="15">
        <v>9</v>
      </c>
      <c r="M136" s="15">
        <v>33</v>
      </c>
      <c r="O136" s="15">
        <v>-24</v>
      </c>
      <c r="P136" s="15">
        <v>5</v>
      </c>
    </row>
    <row r="137" spans="9:16">
      <c r="L137" s="15">
        <v>9</v>
      </c>
      <c r="M137" s="15">
        <v>28</v>
      </c>
      <c r="O137" s="15">
        <v>-28</v>
      </c>
      <c r="P137" s="15">
        <v>6</v>
      </c>
    </row>
    <row r="138" spans="9:16">
      <c r="L138" s="15">
        <v>10</v>
      </c>
      <c r="M138" s="15">
        <v>25</v>
      </c>
      <c r="O138" s="15">
        <v>-33</v>
      </c>
      <c r="P138" s="15">
        <v>6</v>
      </c>
    </row>
    <row r="139" spans="9:16">
      <c r="L139" s="15">
        <v>10</v>
      </c>
      <c r="M139" s="15">
        <v>22</v>
      </c>
      <c r="O139" s="15">
        <v>-38</v>
      </c>
      <c r="P139" s="15">
        <v>6</v>
      </c>
    </row>
    <row r="140" spans="9:16">
      <c r="L140" s="15">
        <v>11</v>
      </c>
      <c r="M140" s="15">
        <v>21</v>
      </c>
      <c r="O140" s="15">
        <v>-46</v>
      </c>
      <c r="P140" s="15">
        <v>6</v>
      </c>
    </row>
    <row r="141" spans="9:16">
      <c r="L141" s="15">
        <v>11</v>
      </c>
      <c r="M141" s="15">
        <v>19</v>
      </c>
      <c r="O141" s="15">
        <v>-55</v>
      </c>
      <c r="P141" s="15">
        <v>6</v>
      </c>
    </row>
    <row r="142" spans="9:16">
      <c r="K142" s="15" t="s">
        <v>32</v>
      </c>
      <c r="L142" s="15">
        <v>12</v>
      </c>
      <c r="M142" s="15">
        <v>12</v>
      </c>
      <c r="N142" s="15" t="s">
        <v>33</v>
      </c>
      <c r="O142" s="15">
        <v>-66</v>
      </c>
      <c r="P142" s="15">
        <v>7</v>
      </c>
    </row>
    <row r="143" spans="9:16">
      <c r="K143" s="15" t="s">
        <v>36</v>
      </c>
      <c r="L143" s="15">
        <v>24</v>
      </c>
      <c r="M143" s="15">
        <v>11</v>
      </c>
      <c r="O143" s="15">
        <v>39</v>
      </c>
      <c r="P143" s="15">
        <v>9</v>
      </c>
    </row>
  </sheetData>
  <mergeCells count="5">
    <mergeCell ref="A1:E1"/>
    <mergeCell ref="G1:K1"/>
    <mergeCell ref="R1:V1"/>
    <mergeCell ref="L1:P1"/>
    <mergeCell ref="J112:K1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7"/>
  <sheetViews>
    <sheetView tabSelected="1" topLeftCell="B1" workbookViewId="0">
      <selection activeCell="J10" sqref="J10"/>
    </sheetView>
  </sheetViews>
  <sheetFormatPr defaultColWidth="9" defaultRowHeight="16.5"/>
  <cols>
    <col min="1" max="7" width="9" style="15" customWidth="1"/>
    <col min="8" max="22" width="9" style="1"/>
    <col min="23" max="23" width="9" style="15" customWidth="1"/>
    <col min="25" max="26" width="9" style="15" customWidth="1"/>
    <col min="27" max="16384" width="9" style="1"/>
  </cols>
  <sheetData>
    <row r="1" spans="1:26" ht="17.25" thickBot="1">
      <c r="A1" s="1"/>
      <c r="B1" s="1"/>
      <c r="C1" s="1"/>
      <c r="D1" s="1"/>
      <c r="E1" s="1"/>
      <c r="F1" s="1"/>
      <c r="G1" s="1"/>
      <c r="H1" s="37">
        <v>-5</v>
      </c>
      <c r="I1" s="38">
        <v>5</v>
      </c>
      <c r="J1" s="39">
        <v>5</v>
      </c>
      <c r="K1" s="37">
        <v>6</v>
      </c>
      <c r="L1" s="38"/>
      <c r="M1" s="39"/>
      <c r="N1" s="37">
        <v>-7</v>
      </c>
      <c r="O1" s="38"/>
      <c r="P1" s="39"/>
      <c r="Q1" s="37">
        <v>-8</v>
      </c>
      <c r="R1" s="38"/>
      <c r="S1" s="39"/>
      <c r="T1" s="37">
        <v>-9</v>
      </c>
      <c r="U1" s="38"/>
      <c r="V1" s="39"/>
      <c r="W1" s="1" t="s">
        <v>45</v>
      </c>
      <c r="Y1" s="1" t="s">
        <v>47</v>
      </c>
      <c r="Z1" s="1" t="s">
        <v>46</v>
      </c>
    </row>
    <row r="2" spans="1:26" ht="17.25" thickBot="1">
      <c r="A2" s="34" t="s">
        <v>3</v>
      </c>
      <c r="B2" s="41" t="s">
        <v>1</v>
      </c>
      <c r="C2" s="41" t="s">
        <v>44</v>
      </c>
      <c r="D2" s="42" t="s">
        <v>40</v>
      </c>
      <c r="E2" s="42" t="s">
        <v>5</v>
      </c>
      <c r="F2" s="41" t="s">
        <v>41</v>
      </c>
      <c r="G2" s="42" t="s">
        <v>43</v>
      </c>
      <c r="H2" s="34" t="s">
        <v>38</v>
      </c>
      <c r="I2" s="35" t="s">
        <v>39</v>
      </c>
      <c r="J2" s="35" t="s">
        <v>42</v>
      </c>
      <c r="K2" s="34" t="s">
        <v>38</v>
      </c>
      <c r="L2" s="35" t="s">
        <v>39</v>
      </c>
      <c r="M2" s="35" t="s">
        <v>42</v>
      </c>
      <c r="N2" s="34" t="s">
        <v>38</v>
      </c>
      <c r="O2" s="35" t="s">
        <v>39</v>
      </c>
      <c r="P2" s="35" t="s">
        <v>42</v>
      </c>
      <c r="Q2" s="34" t="s">
        <v>38</v>
      </c>
      <c r="R2" s="35" t="s">
        <v>39</v>
      </c>
      <c r="S2" s="35" t="s">
        <v>42</v>
      </c>
      <c r="T2" s="34" t="s">
        <v>38</v>
      </c>
      <c r="U2" s="35" t="s">
        <v>39</v>
      </c>
      <c r="V2" s="35" t="s">
        <v>42</v>
      </c>
      <c r="W2" s="40" t="s">
        <v>8</v>
      </c>
      <c r="Y2" s="43" t="s">
        <v>8</v>
      </c>
      <c r="Z2" s="40" t="s">
        <v>8</v>
      </c>
    </row>
    <row r="3" spans="1:26">
      <c r="A3" s="12">
        <v>1</v>
      </c>
      <c r="B3" s="12">
        <f>裸身!S3</f>
        <v>122.36067977499789</v>
      </c>
      <c r="C3" s="12">
        <f>裸身!V3</f>
        <v>57.684320465356151</v>
      </c>
      <c r="D3" s="12">
        <f>裸身!B3</f>
        <v>61.180339887498945</v>
      </c>
      <c r="E3" s="12">
        <f>裸身!E3</f>
        <v>26.511480617916209</v>
      </c>
      <c r="F3" s="12">
        <f>裸身!E3</f>
        <v>26.511480617916209</v>
      </c>
      <c r="G3" s="12">
        <f>裸身!W3</f>
        <v>61.180339887498945</v>
      </c>
      <c r="H3" s="5">
        <f>(D3/(裸身!$C$83+$H$1))+E3-F3</f>
        <v>6.1180339887498967</v>
      </c>
      <c r="I3" s="36">
        <f>(B3/(裸身!$T$83+$I$1))+C3-G3</f>
        <v>-0.43700242776784393</v>
      </c>
      <c r="J3" s="36">
        <f>(G3-C3)*(裸身!$T$3+$J$1)-B3</f>
        <v>17.480097110713871</v>
      </c>
      <c r="K3" s="36">
        <f>(D3/(裸身!$C$83+$K$1))+E3-F3</f>
        <v>2.9133495184523319</v>
      </c>
      <c r="N3" s="36">
        <f>(D3/(裸身!$C$83+$N$1))+E3-F3</f>
        <v>7.6475424859373682</v>
      </c>
      <c r="Q3" s="36">
        <f>(D3/(裸身!$C$83+$Q$1))+E3-F3</f>
        <v>8.7400485553569887</v>
      </c>
      <c r="T3" s="36">
        <f>(D3/(裸身!$C$83+$T$1))+E3-F3</f>
        <v>10.196723314583156</v>
      </c>
      <c r="W3" s="13">
        <f>D3/(T3+F3-E3)</f>
        <v>6.0000000000000009</v>
      </c>
      <c r="Y3" s="13">
        <f>B3/(I3+G3-C3)</f>
        <v>39.999999999999964</v>
      </c>
      <c r="Z3" s="13">
        <f>(B3+J3)/(G3-C3)</f>
        <v>40</v>
      </c>
    </row>
    <row r="4" spans="1:26">
      <c r="A4" s="12">
        <v>2</v>
      </c>
      <c r="B4" s="12">
        <f>裸身!S4</f>
        <v>163.24555320336759</v>
      </c>
      <c r="C4" s="12">
        <f>裸身!V4</f>
        <v>76.958617938730441</v>
      </c>
      <c r="D4" s="12">
        <f>裸身!B4</f>
        <v>81.622776601683796</v>
      </c>
      <c r="E4" s="12">
        <f>裸身!E4</f>
        <v>35.369869860729644</v>
      </c>
      <c r="F4" s="12">
        <f>裸身!E4</f>
        <v>35.369869860729644</v>
      </c>
      <c r="G4" s="12">
        <f>裸身!W4</f>
        <v>81.622776601683796</v>
      </c>
      <c r="H4" s="5">
        <f>(D4/(裸身!$C$83+$H$1))+E4-F4</f>
        <v>8.1622776601683782</v>
      </c>
      <c r="I4" s="36">
        <f>(B4/(裸身!$T$83+$I$1))+C4-G4</f>
        <v>-0.58301983286916936</v>
      </c>
      <c r="J4" s="36">
        <f>(G4-C4)*(裸身!$T$3+$J$1)-B4</f>
        <v>23.320793314766604</v>
      </c>
      <c r="K4" s="36">
        <f>(D4/(裸身!$C$83+$K$1))+E4-F4</f>
        <v>3.8867988857944695</v>
      </c>
      <c r="N4" s="36">
        <f>(D4/(裸身!$C$83+$N$1))+E4-F4</f>
        <v>10.202847075210478</v>
      </c>
      <c r="Q4" s="36">
        <f>(D4/(裸身!$C$83+$Q$1))+E4-F4</f>
        <v>11.660396657383401</v>
      </c>
      <c r="T4" s="36">
        <f>(D4/(裸身!$C$83+$T$1))+E4-F4</f>
        <v>13.603796100280633</v>
      </c>
      <c r="W4" s="13">
        <f t="shared" ref="W4:W67" si="0">D4/(T4+F4-E4)</f>
        <v>6</v>
      </c>
      <c r="Y4" s="13">
        <f>B4/(I4+G4-C4)</f>
        <v>40.000000000000043</v>
      </c>
      <c r="Z4" s="13">
        <f t="shared" ref="Z4:Z67" si="1">(B4+J4)/(G4-C4)</f>
        <v>40</v>
      </c>
    </row>
    <row r="5" spans="1:26">
      <c r="A5" s="12">
        <v>3</v>
      </c>
      <c r="B5" s="12">
        <f>裸身!S5</f>
        <v>216.18950038622248</v>
      </c>
      <c r="C5" s="12">
        <f>裸身!V5</f>
        <v>101.91790732493345</v>
      </c>
      <c r="D5" s="12">
        <f>裸身!B5</f>
        <v>108.09475019311124</v>
      </c>
      <c r="E5" s="12">
        <f>裸身!E5</f>
        <v>46.841058417014871</v>
      </c>
      <c r="F5" s="12">
        <f>裸身!E5</f>
        <v>46.841058417014871</v>
      </c>
      <c r="G5" s="12">
        <f>裸身!W5</f>
        <v>108.09475019311124</v>
      </c>
      <c r="H5" s="5">
        <f>(D5/(裸身!$C$83+$H$1))+E5-F5</f>
        <v>10.809475019311122</v>
      </c>
      <c r="I5" s="36">
        <f>(B5/(裸身!$T$83+$I$1))+C5-G5</f>
        <v>-0.77210535852222506</v>
      </c>
      <c r="J5" s="36">
        <f>(G5-C5)*(裸身!$T$3+$J$1)-B5</f>
        <v>30.884214340888974</v>
      </c>
      <c r="K5" s="36">
        <f>(D5/(裸身!$C$83+$K$1))+E5-F5</f>
        <v>5.1473690568148172</v>
      </c>
      <c r="N5" s="36">
        <f>(D5/(裸身!$C$83+$N$1))+E5-F5</f>
        <v>13.511843774138903</v>
      </c>
      <c r="Q5" s="36">
        <f>(D5/(裸身!$C$83+$Q$1))+E5-F5</f>
        <v>15.442107170444466</v>
      </c>
      <c r="T5" s="36">
        <f>(D5/(裸身!$C$83+$T$1))+E5-F5</f>
        <v>18.015791698851878</v>
      </c>
      <c r="W5" s="13">
        <f t="shared" si="0"/>
        <v>5.9999999999999982</v>
      </c>
      <c r="Y5" s="13">
        <f>B5/(I5+G5-C5)</f>
        <v>40.000000000000007</v>
      </c>
      <c r="Z5" s="13">
        <f t="shared" si="1"/>
        <v>40</v>
      </c>
    </row>
    <row r="6" spans="1:26">
      <c r="A6" s="12">
        <v>4</v>
      </c>
      <c r="B6" s="12">
        <f>裸身!S6</f>
        <v>278.88543819998318</v>
      </c>
      <c r="C6" s="12">
        <f>裸身!V6</f>
        <v>131.47456372284921</v>
      </c>
      <c r="D6" s="12">
        <f>裸身!B6</f>
        <v>139.44271909999159</v>
      </c>
      <c r="E6" s="12">
        <f>裸身!E6</f>
        <v>60.425178276663026</v>
      </c>
      <c r="F6" s="12">
        <f>裸身!E6</f>
        <v>60.425178276663026</v>
      </c>
      <c r="G6" s="12">
        <f>裸身!W6</f>
        <v>139.44271909999159</v>
      </c>
      <c r="H6" s="5">
        <f>(D6/(裸身!$C$83+$H$1))+E6-F6</f>
        <v>13.944271909999166</v>
      </c>
      <c r="I6" s="36">
        <f>(B6/(裸身!$T$83+$I$1))+C6-G6</f>
        <v>-0.99601942214280825</v>
      </c>
      <c r="J6" s="36">
        <f>(G6-C6)*(裸身!$T$3+$J$1)-B6</f>
        <v>39.840776885712046</v>
      </c>
      <c r="K6" s="36">
        <f>(D6/(裸身!$C$83+$K$1))+E6-F6</f>
        <v>6.6401294809519769</v>
      </c>
      <c r="N6" s="36">
        <f>(D6/(裸身!$C$83+$N$1))+E6-F6</f>
        <v>17.430339887498953</v>
      </c>
      <c r="Q6" s="36">
        <f>(D6/(裸身!$C$83+$Q$1))+E6-F6</f>
        <v>19.920388442855945</v>
      </c>
      <c r="T6" s="36">
        <f>(D6/(裸身!$C$83+$T$1))+E6-F6</f>
        <v>23.24045318333193</v>
      </c>
      <c r="W6" s="13">
        <f t="shared" si="0"/>
        <v>6.0000000000000009</v>
      </c>
      <c r="Y6" s="13">
        <f>B6/(I6+G6-C6)</f>
        <v>40.000000000000043</v>
      </c>
      <c r="Z6" s="13">
        <f t="shared" si="1"/>
        <v>40</v>
      </c>
    </row>
    <row r="7" spans="1:26">
      <c r="A7" s="12">
        <v>5</v>
      </c>
      <c r="B7" s="12">
        <f>裸身!S7</f>
        <v>349.99999999999989</v>
      </c>
      <c r="C7" s="12">
        <f>裸身!V7</f>
        <v>164.99999999999994</v>
      </c>
      <c r="D7" s="12">
        <f>裸身!B7</f>
        <v>174.99999999999994</v>
      </c>
      <c r="E7" s="12">
        <f>裸身!E7</f>
        <v>75.833333333333314</v>
      </c>
      <c r="F7" s="12">
        <f>裸身!E7</f>
        <v>75.833333333333314</v>
      </c>
      <c r="G7" s="12">
        <f>裸身!W7</f>
        <v>174.99999999999994</v>
      </c>
      <c r="H7" s="5">
        <f>(D7/(裸身!$C$83+$H$1))+E7-F7</f>
        <v>17.5</v>
      </c>
      <c r="I7" s="36">
        <f>(B7/(裸身!$T$83+$I$1))+C7-G7</f>
        <v>-1.25</v>
      </c>
      <c r="J7" s="36">
        <f>(G7-C7)*(裸身!$T$3+$J$1)-B7</f>
        <v>50.000000000000114</v>
      </c>
      <c r="K7" s="36">
        <f>(D7/(裸身!$C$83+$K$1))+E7-F7</f>
        <v>8.3333333333333286</v>
      </c>
      <c r="N7" s="36">
        <f>(D7/(裸身!$C$83+$N$1))+E7-F7</f>
        <v>21.875</v>
      </c>
      <c r="Q7" s="36">
        <f>(D7/(裸身!$C$83+$Q$1))+E7-F7</f>
        <v>25</v>
      </c>
      <c r="T7" s="36">
        <f>(D7/(裸身!$C$83+$T$1))+E7-F7</f>
        <v>29.166666666666657</v>
      </c>
      <c r="W7" s="13">
        <f t="shared" si="0"/>
        <v>6</v>
      </c>
      <c r="Y7" s="13">
        <f>B7/(I7+G7-C7)</f>
        <v>39.999999999999986</v>
      </c>
      <c r="Z7" s="13">
        <f t="shared" si="1"/>
        <v>40</v>
      </c>
    </row>
    <row r="8" spans="1:26">
      <c r="A8" s="12">
        <v>6</v>
      </c>
      <c r="B8" s="12">
        <f>裸身!S8</f>
        <v>428.63353450309961</v>
      </c>
      <c r="C8" s="12">
        <f>裸身!V8</f>
        <v>202.07009483717553</v>
      </c>
      <c r="D8" s="12">
        <f>裸身!B8</f>
        <v>214.31676725154981</v>
      </c>
      <c r="E8" s="12">
        <f>裸身!E8</f>
        <v>92.87059914233825</v>
      </c>
      <c r="F8" s="12">
        <f>裸身!E8</f>
        <v>92.87059914233825</v>
      </c>
      <c r="G8" s="12">
        <f>裸身!W8</f>
        <v>214.31676725154981</v>
      </c>
      <c r="H8" s="5">
        <f>(D8/(裸身!$C$83+$H$1))+E8-F8</f>
        <v>21.431676725154972</v>
      </c>
      <c r="I8" s="36">
        <f>(B8/(裸身!$T$83+$I$1))+C8-G8</f>
        <v>-1.5308340517967736</v>
      </c>
      <c r="J8" s="36">
        <f>(G8-C8)*(裸身!$T$3+$J$1)-B8</f>
        <v>61.233362071871341</v>
      </c>
      <c r="K8" s="36">
        <f>(D8/(裸身!$C$83+$K$1))+E8-F8</f>
        <v>10.205560345311895</v>
      </c>
      <c r="N8" s="36">
        <f>(D8/(裸身!$C$83+$N$1))+E8-F8</f>
        <v>26.789595906443722</v>
      </c>
      <c r="Q8" s="36">
        <f>(D8/(裸身!$C$83+$Q$1))+E8-F8</f>
        <v>30.616681035935684</v>
      </c>
      <c r="T8" s="36">
        <f>(D8/(裸身!$C$83+$T$1))+E8-F8</f>
        <v>35.719461208591639</v>
      </c>
      <c r="W8" s="13">
        <f t="shared" si="0"/>
        <v>5.9999999999999991</v>
      </c>
      <c r="Y8" s="13">
        <f>B8/(I8+G8-C8)</f>
        <v>39.999999999999964</v>
      </c>
      <c r="Z8" s="13">
        <f t="shared" si="1"/>
        <v>40</v>
      </c>
    </row>
    <row r="9" spans="1:26">
      <c r="A9" s="12">
        <v>7</v>
      </c>
      <c r="B9" s="12">
        <f>裸身!S9</f>
        <v>514.12558481697306</v>
      </c>
      <c r="C9" s="12">
        <f>裸身!V9</f>
        <v>242.37348998514443</v>
      </c>
      <c r="D9" s="12">
        <f>裸身!B9</f>
        <v>257.06279240848653</v>
      </c>
      <c r="E9" s="12">
        <f>裸身!E9</f>
        <v>111.39387671034416</v>
      </c>
      <c r="F9" s="12">
        <f>裸身!E9</f>
        <v>111.39387671034416</v>
      </c>
      <c r="G9" s="12">
        <f>裸身!W9</f>
        <v>257.06279240848653</v>
      </c>
      <c r="H9" s="5">
        <f>(D9/(裸身!$C$83+$H$1))+E9-F9</f>
        <v>25.706279240848659</v>
      </c>
      <c r="I9" s="36">
        <f>(B9/(裸身!$T$83+$I$1))+C9-G9</f>
        <v>-1.8361628029177837</v>
      </c>
      <c r="J9" s="36">
        <f>(G9-C9)*(裸身!$T$3+$J$1)-B9</f>
        <v>73.446512116710892</v>
      </c>
      <c r="K9" s="36">
        <f>(D9/(裸身!$C$83+$K$1))+E9-F9</f>
        <v>12.241085352785078</v>
      </c>
      <c r="N9" s="36">
        <f>(D9/(裸身!$C$83+$N$1))+E9-F9</f>
        <v>32.132849051060816</v>
      </c>
      <c r="Q9" s="36">
        <f>(D9/(裸身!$C$83+$Q$1))+E9-F9</f>
        <v>36.723256058355219</v>
      </c>
      <c r="T9" s="36">
        <f>(D9/(裸身!$C$83+$T$1))+E9-F9</f>
        <v>42.843798734747764</v>
      </c>
      <c r="W9" s="13">
        <f t="shared" si="0"/>
        <v>5.9999999999999991</v>
      </c>
      <c r="Y9" s="13">
        <f>B9/(I9+G9-C9)</f>
        <v>40.000000000000036</v>
      </c>
      <c r="Z9" s="13">
        <f t="shared" si="1"/>
        <v>40</v>
      </c>
    </row>
    <row r="10" spans="1:26">
      <c r="A10" s="12">
        <v>8</v>
      </c>
      <c r="B10" s="12">
        <f>裸身!S10</f>
        <v>605.96442562694074</v>
      </c>
      <c r="C10" s="12">
        <f>裸身!V10</f>
        <v>285.66894350984347</v>
      </c>
      <c r="D10" s="12">
        <f>裸身!B10</f>
        <v>302.98221281347037</v>
      </c>
      <c r="E10" s="12">
        <f>裸身!E10</f>
        <v>131.29229221917049</v>
      </c>
      <c r="F10" s="12">
        <f>裸身!E10</f>
        <v>131.29229221917049</v>
      </c>
      <c r="G10" s="12">
        <f>裸身!W10</f>
        <v>302.98221281347037</v>
      </c>
      <c r="H10" s="5">
        <f>(D10/(裸身!$C$83+$H$1))+E10-F10</f>
        <v>30.298221281347026</v>
      </c>
      <c r="I10" s="36">
        <f>(B10/(裸身!$T$83+$I$1))+C10-G10</f>
        <v>-2.1641586629533549</v>
      </c>
      <c r="J10" s="36">
        <f>(G10-C10)*(裸身!$T$3+$J$1)-B10</f>
        <v>86.566346518135106</v>
      </c>
      <c r="K10" s="36">
        <f>(D10/(裸身!$C$83+$K$1))+E10-F10</f>
        <v>14.427724419689071</v>
      </c>
      <c r="N10" s="36">
        <f>(D10/(裸身!$C$83+$N$1))+E10-F10</f>
        <v>37.872776601683796</v>
      </c>
      <c r="Q10" s="36">
        <f>(D10/(裸身!$C$83+$Q$1))+E10-F10</f>
        <v>43.283173259067183</v>
      </c>
      <c r="T10" s="36">
        <f>(D10/(裸身!$C$83+$T$1))+E10-F10</f>
        <v>50.497035468911719</v>
      </c>
      <c r="W10" s="13">
        <f t="shared" si="0"/>
        <v>6.0000000000000009</v>
      </c>
      <c r="Y10" s="13">
        <f>B10/(I10+G10-C10)</f>
        <v>39.999999999999943</v>
      </c>
      <c r="Z10" s="13">
        <f t="shared" si="1"/>
        <v>40</v>
      </c>
    </row>
    <row r="11" spans="1:26">
      <c r="A11" s="12">
        <v>9</v>
      </c>
      <c r="B11" s="12">
        <f>裸身!S11</f>
        <v>703.73835392494311</v>
      </c>
      <c r="C11" s="12">
        <f>裸身!V11</f>
        <v>331.7623668503303</v>
      </c>
      <c r="D11" s="12">
        <f>裸身!B11</f>
        <v>351.86917696247156</v>
      </c>
      <c r="E11" s="12">
        <f>裸身!E11</f>
        <v>152.47664335040434</v>
      </c>
      <c r="F11" s="12">
        <f>裸身!E11</f>
        <v>152.47664335040434</v>
      </c>
      <c r="G11" s="12">
        <f>裸身!W11</f>
        <v>351.86917696247156</v>
      </c>
      <c r="H11" s="5">
        <f>(D11/(裸身!$C$83+$H$1))+E11-F11</f>
        <v>35.18691769624715</v>
      </c>
      <c r="I11" s="36">
        <f>(B11/(裸身!$T$83+$I$1))+C11-G11</f>
        <v>-2.5133512640176718</v>
      </c>
      <c r="J11" s="36">
        <f>(G11-C11)*(裸身!$T$3+$J$1)-B11</f>
        <v>100.53405056070733</v>
      </c>
      <c r="K11" s="36">
        <f>(D11/(裸身!$C$83+$K$1))+E11-F11</f>
        <v>16.755675093451032</v>
      </c>
      <c r="N11" s="36">
        <f>(D11/(裸身!$C$83+$N$1))+E11-F11</f>
        <v>43.983647120308945</v>
      </c>
      <c r="Q11" s="36">
        <f>(D11/(裸身!$C$83+$Q$1))+E11-F11</f>
        <v>50.267025280353096</v>
      </c>
      <c r="T11" s="36">
        <f>(D11/(裸身!$C$83+$T$1))+E11-F11</f>
        <v>58.644862827078583</v>
      </c>
      <c r="W11" s="13">
        <f t="shared" si="0"/>
        <v>6.0000000000000009</v>
      </c>
      <c r="Y11" s="13">
        <f>B11/(I11+G11-C11)</f>
        <v>39.999999999999972</v>
      </c>
      <c r="Z11" s="13">
        <f t="shared" si="1"/>
        <v>40</v>
      </c>
    </row>
    <row r="12" spans="1:26">
      <c r="A12" s="12">
        <v>10</v>
      </c>
      <c r="B12" s="12">
        <f>裸身!S12</f>
        <v>807.10678118654721</v>
      </c>
      <c r="C12" s="12">
        <f>裸身!V12</f>
        <v>380.49319684508652</v>
      </c>
      <c r="D12" s="12">
        <f>裸身!B12</f>
        <v>403.5533905932736</v>
      </c>
      <c r="E12" s="12">
        <f>裸身!E12</f>
        <v>174.8731359237519</v>
      </c>
      <c r="F12" s="12">
        <f>裸身!E12</f>
        <v>174.8731359237519</v>
      </c>
      <c r="G12" s="12">
        <f>裸身!W12</f>
        <v>403.5533905932736</v>
      </c>
      <c r="H12" s="5">
        <f>(D12/(裸身!$C$83+$H$1))+E12-F12</f>
        <v>40.355339059327349</v>
      </c>
      <c r="I12" s="36">
        <f>(B12/(裸身!$T$83+$I$1))+C12-G12</f>
        <v>-2.8825242185234288</v>
      </c>
      <c r="J12" s="36">
        <f>(G12-C12)*(裸身!$T$3+$J$1)-B12</f>
        <v>115.30096874093636</v>
      </c>
      <c r="K12" s="36">
        <f>(D12/(裸身!$C$83+$K$1))+E12-F12</f>
        <v>19.216828123489222</v>
      </c>
      <c r="N12" s="36">
        <f>(D12/(裸身!$C$83+$N$1))+E12-F12</f>
        <v>50.444173824159208</v>
      </c>
      <c r="Q12" s="36">
        <f>(D12/(裸身!$C$83+$Q$1))+E12-F12</f>
        <v>57.650484370467666</v>
      </c>
      <c r="T12" s="36">
        <f>(D12/(裸身!$C$83+$T$1))+E12-F12</f>
        <v>67.258898432212249</v>
      </c>
      <c r="W12" s="13">
        <f t="shared" si="0"/>
        <v>6.0000000000000018</v>
      </c>
      <c r="Y12" s="13">
        <f>B12/(I12+G12-C12)</f>
        <v>40.000000000000043</v>
      </c>
      <c r="Z12" s="13">
        <f t="shared" si="1"/>
        <v>40</v>
      </c>
    </row>
    <row r="13" spans="1:26">
      <c r="A13" s="12">
        <v>11</v>
      </c>
      <c r="B13" s="12">
        <f>裸身!S13</f>
        <v>915.78183358052286</v>
      </c>
      <c r="C13" s="12">
        <f>裸身!V13</f>
        <v>431.72572154510362</v>
      </c>
      <c r="D13" s="12">
        <f>裸身!B13</f>
        <v>457.89091679026143</v>
      </c>
      <c r="E13" s="12">
        <f>裸身!E13</f>
        <v>198.41939727577994</v>
      </c>
      <c r="F13" s="12">
        <f>裸身!E13</f>
        <v>198.41939727577994</v>
      </c>
      <c r="G13" s="12">
        <f>裸身!W13</f>
        <v>457.89091679026143</v>
      </c>
      <c r="H13" s="5">
        <f>(D13/(裸身!$C$83+$H$1))+E13-F13</f>
        <v>45.789091679026143</v>
      </c>
      <c r="I13" s="36">
        <f>(B13/(裸身!$T$83+$I$1))+C13-G13</f>
        <v>-3.2706494056447468</v>
      </c>
      <c r="J13" s="36">
        <f>(G13-C13)*(裸身!$T$3+$J$1)-B13</f>
        <v>130.8259762257893</v>
      </c>
      <c r="K13" s="36">
        <f>(D13/(裸身!$C$83+$K$1))+E13-F13</f>
        <v>21.804329370964837</v>
      </c>
      <c r="N13" s="36">
        <f>(D13/(裸身!$C$83+$N$1))+E13-F13</f>
        <v>57.236364598782671</v>
      </c>
      <c r="Q13" s="36">
        <f>(D13/(裸身!$C$83+$Q$1))+E13-F13</f>
        <v>65.412988112894482</v>
      </c>
      <c r="T13" s="36">
        <f>(D13/(裸身!$C$83+$T$1))+E13-F13</f>
        <v>76.315152798376914</v>
      </c>
      <c r="W13" s="13">
        <f t="shared" si="0"/>
        <v>5.9999999999999991</v>
      </c>
      <c r="Y13" s="13">
        <f>B13/(I13+G13-C13)</f>
        <v>40.000000000000021</v>
      </c>
      <c r="Z13" s="13">
        <f t="shared" si="1"/>
        <v>40</v>
      </c>
    </row>
    <row r="14" spans="1:26">
      <c r="A14" s="12">
        <v>12</v>
      </c>
      <c r="B14" s="12">
        <f>裸身!S14</f>
        <v>1029.5160030897791</v>
      </c>
      <c r="C14" s="12">
        <f>裸身!V14</f>
        <v>485.34325859946728</v>
      </c>
      <c r="D14" s="12">
        <f>裸身!B14</f>
        <v>514.75800154488957</v>
      </c>
      <c r="E14" s="12">
        <f>裸身!E14</f>
        <v>223.06180066945214</v>
      </c>
      <c r="F14" s="12">
        <f>裸身!E14</f>
        <v>223.06180066945214</v>
      </c>
      <c r="G14" s="12">
        <f>裸身!W14</f>
        <v>514.75800154488957</v>
      </c>
      <c r="H14" s="5">
        <f>(D14/(裸身!$C$83+$H$1))+E14-F14</f>
        <v>51.475800154488951</v>
      </c>
      <c r="I14" s="36">
        <f>(B14/(裸身!$T$83+$I$1))+C14-G14</f>
        <v>-3.6768428681778005</v>
      </c>
      <c r="J14" s="36">
        <f>(G14-C14)*(裸身!$T$3+$J$1)-B14</f>
        <v>147.07371472711247</v>
      </c>
      <c r="K14" s="36">
        <f>(D14/(裸身!$C$83+$K$1))+E14-F14</f>
        <v>24.51228578785188</v>
      </c>
      <c r="N14" s="36">
        <f>(D14/(裸身!$C$83+$N$1))+E14-F14</f>
        <v>64.344750193111196</v>
      </c>
      <c r="Q14" s="36">
        <f>(D14/(裸身!$C$83+$Q$1))+E14-F14</f>
        <v>73.53685736355564</v>
      </c>
      <c r="T14" s="36">
        <f>(D14/(裸身!$C$83+$T$1))+E14-F14</f>
        <v>85.793000257481623</v>
      </c>
      <c r="W14" s="13">
        <f t="shared" si="0"/>
        <v>5.9999999999999982</v>
      </c>
      <c r="Y14" s="13">
        <f>B14/(I14+G14-C14)</f>
        <v>39.999999999999986</v>
      </c>
      <c r="Z14" s="13">
        <f t="shared" si="1"/>
        <v>40</v>
      </c>
    </row>
    <row r="15" spans="1:26">
      <c r="A15" s="12">
        <v>13</v>
      </c>
      <c r="B15" s="12">
        <f>裸身!S15</f>
        <v>1148.0935072788113</v>
      </c>
      <c r="C15" s="12">
        <f>裸身!V15</f>
        <v>541.24408200286825</v>
      </c>
      <c r="D15" s="12">
        <f>裸身!B15</f>
        <v>574.04675363940567</v>
      </c>
      <c r="E15" s="12">
        <f>裸身!E15</f>
        <v>248.75359324374244</v>
      </c>
      <c r="F15" s="12">
        <f>裸身!E15</f>
        <v>248.75359324374244</v>
      </c>
      <c r="G15" s="12">
        <f>裸身!W15</f>
        <v>574.04675363940567</v>
      </c>
      <c r="H15" s="5">
        <f>(D15/(裸身!$C$83+$H$1))+E15-F15</f>
        <v>57.404675363940555</v>
      </c>
      <c r="I15" s="36">
        <f>(B15/(裸身!$T$83+$I$1))+C15-G15</f>
        <v>-4.1003339545670769</v>
      </c>
      <c r="J15" s="36">
        <f>(G15-C15)*(裸身!$T$3+$J$1)-B15</f>
        <v>164.01335818268512</v>
      </c>
      <c r="K15" s="36">
        <f>(D15/(裸身!$C$83+$K$1))+E15-F15</f>
        <v>27.335559697114547</v>
      </c>
      <c r="N15" s="36">
        <f>(D15/(裸身!$C$83+$N$1))+E15-F15</f>
        <v>71.755844204925722</v>
      </c>
      <c r="Q15" s="36">
        <f>(D15/(裸身!$C$83+$Q$1))+E15-F15</f>
        <v>82.006679091343699</v>
      </c>
      <c r="T15" s="36">
        <f>(D15/(裸身!$C$83+$T$1))+E15-F15</f>
        <v>95.674458939900944</v>
      </c>
      <c r="W15" s="13">
        <f t="shared" si="0"/>
        <v>6</v>
      </c>
      <c r="Y15" s="13">
        <f>B15/(I15+G15-C15)</f>
        <v>39.999999999999929</v>
      </c>
      <c r="Z15" s="13">
        <f t="shared" si="1"/>
        <v>40</v>
      </c>
    </row>
    <row r="16" spans="1:26">
      <c r="A16" s="12">
        <v>14</v>
      </c>
      <c r="B16" s="12">
        <f>裸身!S16</f>
        <v>1271.324037147707</v>
      </c>
      <c r="C16" s="12">
        <f>裸身!V16</f>
        <v>599.33847465534757</v>
      </c>
      <c r="D16" s="12">
        <f>裸身!B16</f>
        <v>635.66201857385352</v>
      </c>
      <c r="E16" s="12">
        <f>裸身!E16</f>
        <v>275.45354138200321</v>
      </c>
      <c r="F16" s="12">
        <f>裸身!E16</f>
        <v>275.45354138200321</v>
      </c>
      <c r="G16" s="12">
        <f>裸身!W16</f>
        <v>635.66201857385352</v>
      </c>
      <c r="H16" s="5">
        <f>(D16/(裸身!$C$83+$H$1))+E16-F16</f>
        <v>63.566201857385352</v>
      </c>
      <c r="I16" s="36">
        <f>(B16/(裸身!$T$83+$I$1))+C16-G16</f>
        <v>-4.5404429898133003</v>
      </c>
      <c r="J16" s="36">
        <f>(G16-C16)*(裸身!$T$3+$J$1)-B16</f>
        <v>181.61771959253088</v>
      </c>
      <c r="K16" s="36">
        <f>(D16/(裸身!$C$83+$K$1))+E16-F16</f>
        <v>30.26961993208829</v>
      </c>
      <c r="N16" s="36">
        <f>(D16/(裸身!$C$83+$N$1))+E16-F16</f>
        <v>79.457752321731675</v>
      </c>
      <c r="Q16" s="36">
        <f>(D16/(裸身!$C$83+$Q$1))+E16-F16</f>
        <v>90.808859796264755</v>
      </c>
      <c r="T16" s="36">
        <f>(D16/(裸身!$C$83+$T$1))+E16-F16</f>
        <v>105.9436697623089</v>
      </c>
      <c r="W16" s="13">
        <f t="shared" si="0"/>
        <v>6.0000000000000009</v>
      </c>
      <c r="Y16" s="13">
        <f>B16/(I16+G16-C16)</f>
        <v>40.000000000000036</v>
      </c>
      <c r="Z16" s="13">
        <f t="shared" si="1"/>
        <v>40</v>
      </c>
    </row>
    <row r="17" spans="1:26">
      <c r="A17" s="12">
        <v>15</v>
      </c>
      <c r="B17" s="12">
        <f>裸身!S17</f>
        <v>1399.0381056766573</v>
      </c>
      <c r="C17" s="12">
        <f>裸身!V17</f>
        <v>659.54653553328126</v>
      </c>
      <c r="D17" s="12">
        <f>裸身!B17</f>
        <v>699.51905283832866</v>
      </c>
      <c r="E17" s="12">
        <f>裸身!E17</f>
        <v>303.12492289660906</v>
      </c>
      <c r="F17" s="12">
        <f>裸身!E17</f>
        <v>303.12492289660906</v>
      </c>
      <c r="G17" s="12">
        <f>裸身!W17</f>
        <v>699.51905283832866</v>
      </c>
      <c r="H17" s="5">
        <f>(D17/(裸身!$C$83+$H$1))+E17-F17</f>
        <v>69.951905283832843</v>
      </c>
      <c r="I17" s="36">
        <f>(B17/(裸身!$T$83+$I$1))+C17-G17</f>
        <v>-4.9965646631309255</v>
      </c>
      <c r="J17" s="36">
        <f>(G17-C17)*(裸身!$T$3+$J$1)-B17</f>
        <v>199.86258652523884</v>
      </c>
      <c r="K17" s="36">
        <f>(D17/(裸身!$C$83+$K$1))+E17-F17</f>
        <v>33.310431087539484</v>
      </c>
      <c r="N17" s="36">
        <f>(D17/(裸身!$C$83+$N$1))+E17-F17</f>
        <v>87.439881604791083</v>
      </c>
      <c r="Q17" s="36">
        <f>(D17/(裸身!$C$83+$Q$1))+E17-F17</f>
        <v>99.931293262618397</v>
      </c>
      <c r="T17" s="36">
        <f>(D17/(裸身!$C$83+$T$1))+E17-F17</f>
        <v>116.58650880638811</v>
      </c>
      <c r="W17" s="13">
        <f t="shared" si="0"/>
        <v>6</v>
      </c>
      <c r="Y17" s="13">
        <f>B17/(I17+G17-C17)</f>
        <v>39.99999999999995</v>
      </c>
      <c r="Z17" s="13">
        <f t="shared" si="1"/>
        <v>40</v>
      </c>
    </row>
    <row r="18" spans="1:26">
      <c r="A18" s="12">
        <v>16</v>
      </c>
      <c r="B18" s="12">
        <f>裸身!S18</f>
        <v>1531.0835055998646</v>
      </c>
      <c r="C18" s="12">
        <f>裸身!V18</f>
        <v>721.79650978279324</v>
      </c>
      <c r="D18" s="12">
        <f>裸身!B18</f>
        <v>765.54175279993228</v>
      </c>
      <c r="E18" s="12">
        <f>裸身!E18</f>
        <v>331.73475954663729</v>
      </c>
      <c r="F18" s="12">
        <f>裸身!E18</f>
        <v>331.73475954663729</v>
      </c>
      <c r="G18" s="12">
        <f>裸身!W18</f>
        <v>765.54175279993228</v>
      </c>
      <c r="H18" s="5">
        <f>(D18/(裸身!$C$83+$H$1))+E18-F18</f>
        <v>76.554175279993217</v>
      </c>
      <c r="I18" s="36">
        <f>(B18/(裸身!$T$83+$I$1))+C18-G18</f>
        <v>-5.468155377142466</v>
      </c>
      <c r="J18" s="36">
        <f>(G18-C18)*(裸身!$T$3+$J$1)-B18</f>
        <v>218.72621508569728</v>
      </c>
      <c r="K18" s="36">
        <f>(D18/(裸身!$C$83+$K$1))+E18-F18</f>
        <v>36.454369180949129</v>
      </c>
      <c r="N18" s="36">
        <f>(D18/(裸身!$C$83+$N$1))+E18-F18</f>
        <v>95.692719099991564</v>
      </c>
      <c r="Q18" s="36">
        <f>(D18/(裸身!$C$83+$Q$1))+E18-F18</f>
        <v>109.3631075428475</v>
      </c>
      <c r="T18" s="36">
        <f>(D18/(裸身!$C$83+$T$1))+E18-F18</f>
        <v>127.59029213332207</v>
      </c>
      <c r="W18" s="13">
        <f t="shared" si="0"/>
        <v>5.9999999999999991</v>
      </c>
      <c r="Y18" s="13">
        <f>B18/(I18+G18-C18)</f>
        <v>40.000000000000036</v>
      </c>
      <c r="Z18" s="13">
        <f t="shared" si="1"/>
        <v>40</v>
      </c>
    </row>
    <row r="19" spans="1:26">
      <c r="A19" s="12">
        <v>17</v>
      </c>
      <c r="B19" s="12">
        <f>裸身!S19</f>
        <v>1667.3225577397914</v>
      </c>
      <c r="C19" s="12">
        <f>裸身!V19</f>
        <v>786.02349150590169</v>
      </c>
      <c r="D19" s="12">
        <f>裸身!B19</f>
        <v>833.66127886989568</v>
      </c>
      <c r="E19" s="12">
        <f>裸身!E19</f>
        <v>361.25322084362148</v>
      </c>
      <c r="F19" s="12">
        <f>裸身!E19</f>
        <v>361.25322084362148</v>
      </c>
      <c r="G19" s="12">
        <f>裸身!W19</f>
        <v>833.66127886989568</v>
      </c>
      <c r="H19" s="5">
        <f>(D19/(裸身!$C$83+$H$1))+E19-F19</f>
        <v>83.366127886989545</v>
      </c>
      <c r="I19" s="36">
        <f>(B19/(裸身!$T$83+$I$1))+C19-G19</f>
        <v>-5.9547234204992492</v>
      </c>
      <c r="J19" s="36">
        <f>(G19-C19)*(裸身!$T$3+$J$1)-B19</f>
        <v>238.18893681996838</v>
      </c>
      <c r="K19" s="36">
        <f>(D19/(裸身!$C$83+$K$1))+E19-F19</f>
        <v>39.69815613666168</v>
      </c>
      <c r="N19" s="36">
        <f>(D19/(裸身!$C$83+$N$1))+E19-F19</f>
        <v>104.20765985873697</v>
      </c>
      <c r="Q19" s="36">
        <f>(D19/(裸身!$C$83+$Q$1))+E19-F19</f>
        <v>119.0944684099851</v>
      </c>
      <c r="T19" s="36">
        <f>(D19/(裸身!$C$83+$T$1))+E19-F19</f>
        <v>138.94354647831591</v>
      </c>
      <c r="W19" s="13">
        <f t="shared" si="0"/>
        <v>6.0000000000000018</v>
      </c>
      <c r="Y19" s="13">
        <f>B19/(I19+G19-C19)</f>
        <v>40.000000000000036</v>
      </c>
      <c r="Z19" s="13">
        <f t="shared" si="1"/>
        <v>40</v>
      </c>
    </row>
    <row r="20" spans="1:26">
      <c r="A20" s="12">
        <v>18</v>
      </c>
      <c r="B20" s="12">
        <f>裸身!S20</f>
        <v>1807.6299364909248</v>
      </c>
      <c r="C20" s="12">
        <f>裸身!V20</f>
        <v>852.16839863143593</v>
      </c>
      <c r="D20" s="12">
        <f>裸身!B20</f>
        <v>903.81496824546241</v>
      </c>
      <c r="E20" s="12">
        <f>裸身!E20</f>
        <v>391.65315290636704</v>
      </c>
      <c r="F20" s="12">
        <f>裸身!E20</f>
        <v>391.65315290636704</v>
      </c>
      <c r="G20" s="12">
        <f>裸身!W20</f>
        <v>903.81496824546241</v>
      </c>
      <c r="H20" s="5">
        <f>(D20/(裸身!$C$83+$H$1))+E20-F20</f>
        <v>90.381496824546275</v>
      </c>
      <c r="I20" s="36">
        <f>(B20/(裸身!$T$83+$I$1))+C20-G20</f>
        <v>-6.4558212017533378</v>
      </c>
      <c r="J20" s="36">
        <f>(G20-C20)*(裸身!$T$3+$J$1)-B20</f>
        <v>258.2328480701342</v>
      </c>
      <c r="K20" s="36">
        <f>(D20/(裸身!$C$83+$K$1))+E20-F20</f>
        <v>43.038808011688673</v>
      </c>
      <c r="N20" s="36">
        <f>(D20/(裸身!$C$83+$N$1))+E20-F20</f>
        <v>112.97687103068279</v>
      </c>
      <c r="Q20" s="36">
        <f>(D20/(裸身!$C$83+$Q$1))+E20-F20</f>
        <v>129.11642403506607</v>
      </c>
      <c r="T20" s="36">
        <f>(D20/(裸身!$C$83+$T$1))+E20-F20</f>
        <v>150.63582804091038</v>
      </c>
      <c r="W20" s="13">
        <f t="shared" si="0"/>
        <v>6.0000000000000009</v>
      </c>
      <c r="Y20" s="13">
        <f>B20/(I20+G20-C20)</f>
        <v>39.999999999999986</v>
      </c>
      <c r="Z20" s="13">
        <f t="shared" si="1"/>
        <v>40</v>
      </c>
    </row>
    <row r="21" spans="1:26">
      <c r="A21" s="12">
        <v>19</v>
      </c>
      <c r="B21" s="12">
        <f>裸身!S21</f>
        <v>1951.8909255137021</v>
      </c>
      <c r="C21" s="12">
        <f>裸身!V21</f>
        <v>920.17715059931675</v>
      </c>
      <c r="D21" s="12">
        <f>裸身!B21</f>
        <v>975.94546275685104</v>
      </c>
      <c r="E21" s="12">
        <f>裸身!E21</f>
        <v>422.90970052796877</v>
      </c>
      <c r="F21" s="12">
        <f>裸身!E21</f>
        <v>422.90970052796877</v>
      </c>
      <c r="G21" s="12">
        <f>裸身!W21</f>
        <v>975.94546275685104</v>
      </c>
      <c r="H21" s="5">
        <f>(D21/(裸身!$C$83+$H$1))+E21-F21</f>
        <v>97.594546275685047</v>
      </c>
      <c r="I21" s="36">
        <f>(B21/(裸身!$T$83+$I$1))+C21-G21</f>
        <v>-6.971039019691716</v>
      </c>
      <c r="J21" s="36">
        <f>(G21-C21)*(裸身!$T$3+$J$1)-B21</f>
        <v>278.84156078766978</v>
      </c>
      <c r="K21" s="36">
        <f>(D21/(裸身!$C$83+$K$1))+E21-F21</f>
        <v>46.473593464611952</v>
      </c>
      <c r="N21" s="36">
        <f>(D21/(裸身!$C$83+$N$1))+E21-F21</f>
        <v>121.99318284460639</v>
      </c>
      <c r="Q21" s="36">
        <f>(D21/(裸身!$C$83+$Q$1))+E21-F21</f>
        <v>139.4207803938358</v>
      </c>
      <c r="T21" s="36">
        <f>(D21/(裸身!$C$83+$T$1))+E21-F21</f>
        <v>162.65757712614186</v>
      </c>
      <c r="W21" s="13">
        <f t="shared" si="0"/>
        <v>5.9999999999999991</v>
      </c>
      <c r="Y21" s="13">
        <f>B21/(I21+G21-C21)</f>
        <v>39.999999999999979</v>
      </c>
      <c r="Z21" s="13">
        <f t="shared" si="1"/>
        <v>40</v>
      </c>
    </row>
    <row r="22" spans="1:26">
      <c r="A22" s="12">
        <v>20</v>
      </c>
      <c r="B22" s="12">
        <f>裸身!S22</f>
        <v>2100.0000000000014</v>
      </c>
      <c r="C22" s="12">
        <f>裸身!V22</f>
        <v>990.00000000000068</v>
      </c>
      <c r="D22" s="12">
        <f>裸身!B22</f>
        <v>1050.0000000000007</v>
      </c>
      <c r="E22" s="12">
        <f>裸身!E22</f>
        <v>455.00000000000028</v>
      </c>
      <c r="F22" s="12">
        <f>裸身!E22</f>
        <v>455.00000000000028</v>
      </c>
      <c r="G22" s="12">
        <f>裸身!W22</f>
        <v>1050.0000000000007</v>
      </c>
      <c r="H22" s="5">
        <f>(D22/(裸身!$C$83+$H$1))+E22-F22</f>
        <v>105.00000000000006</v>
      </c>
      <c r="I22" s="36">
        <f>(B22/(裸身!$T$83+$I$1))+C22-G22</f>
        <v>-7.5</v>
      </c>
      <c r="J22" s="36">
        <f>(G22-C22)*(裸身!$T$3+$J$1)-B22</f>
        <v>299.99999999999864</v>
      </c>
      <c r="K22" s="36">
        <f>(D22/(裸身!$C$83+$K$1))+E22-F22</f>
        <v>50.000000000000057</v>
      </c>
      <c r="N22" s="36">
        <f>(D22/(裸身!$C$83+$N$1))+E22-F22</f>
        <v>131.25000000000006</v>
      </c>
      <c r="Q22" s="36">
        <f>(D22/(裸身!$C$83+$Q$1))+E22-F22</f>
        <v>150.00000000000006</v>
      </c>
      <c r="T22" s="36">
        <f>(D22/(裸身!$C$83+$T$1))+E22-F22</f>
        <v>175.00000000000017</v>
      </c>
      <c r="W22" s="13">
        <f t="shared" si="0"/>
        <v>5.9999999999999982</v>
      </c>
      <c r="Y22" s="13">
        <f>B22/(I22+G22-C22)</f>
        <v>40.000000000000028</v>
      </c>
      <c r="Z22" s="13">
        <f t="shared" si="1"/>
        <v>40</v>
      </c>
    </row>
    <row r="23" spans="1:26">
      <c r="A23" s="12">
        <v>21</v>
      </c>
      <c r="B23" s="12">
        <f>裸身!S23</f>
        <v>2251.8596608515159</v>
      </c>
      <c r="C23" s="12">
        <f>裸身!V23</f>
        <v>1061.5909829728575</v>
      </c>
      <c r="D23" s="12">
        <f>裸身!B23</f>
        <v>1125.9298304257579</v>
      </c>
      <c r="E23" s="12">
        <f>裸身!E23</f>
        <v>487.9029265178284</v>
      </c>
      <c r="F23" s="12">
        <f>裸身!E23</f>
        <v>487.9029265178284</v>
      </c>
      <c r="G23" s="12">
        <f>裸身!W23</f>
        <v>1125.9298304257579</v>
      </c>
      <c r="H23" s="5">
        <f>(D23/(裸身!$C$83+$H$1))+E23-F23</f>
        <v>112.59298304257584</v>
      </c>
      <c r="I23" s="36">
        <f>(B23/(裸身!$T$83+$I$1))+C23-G23</f>
        <v>-8.0423559316125193</v>
      </c>
      <c r="J23" s="36">
        <f>(G23-C23)*(裸身!$T$3+$J$1)-B23</f>
        <v>321.69423726449941</v>
      </c>
      <c r="K23" s="36">
        <f>(D23/(裸身!$C$83+$K$1))+E23-F23</f>
        <v>53.615706210750318</v>
      </c>
      <c r="N23" s="36">
        <f>(D23/(裸身!$C$83+$N$1))+E23-F23</f>
        <v>140.74122880321977</v>
      </c>
      <c r="Q23" s="36">
        <f>(D23/(裸身!$C$83+$Q$1))+E23-F23</f>
        <v>160.84711863225118</v>
      </c>
      <c r="T23" s="36">
        <f>(D23/(裸身!$C$83+$T$1))+E23-F23</f>
        <v>187.65497173762628</v>
      </c>
      <c r="W23" s="13">
        <f t="shared" si="0"/>
        <v>6.0000000000000009</v>
      </c>
      <c r="Y23" s="13">
        <f>B23/(I23+G23-C23)</f>
        <v>40.000000000000021</v>
      </c>
      <c r="Z23" s="13">
        <f t="shared" si="1"/>
        <v>40</v>
      </c>
    </row>
    <row r="24" spans="1:26">
      <c r="A24" s="12">
        <v>22</v>
      </c>
      <c r="B24" s="12">
        <f>裸身!S24</f>
        <v>2407.3794659743357</v>
      </c>
      <c r="C24" s="12">
        <f>裸身!V24</f>
        <v>1134.9074625307583</v>
      </c>
      <c r="D24" s="12">
        <f>裸身!B24</f>
        <v>1203.6897329871679</v>
      </c>
      <c r="E24" s="12">
        <f>裸身!E24</f>
        <v>521.59888429443936</v>
      </c>
      <c r="F24" s="12">
        <f>裸身!E24</f>
        <v>521.59888429443936</v>
      </c>
      <c r="G24" s="12">
        <f>裸身!W24</f>
        <v>1203.6897329871679</v>
      </c>
      <c r="H24" s="5">
        <f>(D24/(裸身!$C$83+$H$1))+E24-F24</f>
        <v>120.36897329871681</v>
      </c>
      <c r="I24" s="36">
        <f>(B24/(裸身!$T$83+$I$1))+C24-G24</f>
        <v>-8.5977838070512007</v>
      </c>
      <c r="J24" s="36">
        <f>(G24-C24)*(裸身!$T$3+$J$1)-B24</f>
        <v>343.91135228204848</v>
      </c>
      <c r="K24" s="36">
        <f>(D24/(裸身!$C$83+$K$1))+E24-F24</f>
        <v>57.318558713674634</v>
      </c>
      <c r="N24" s="36">
        <f>(D24/(裸身!$C$83+$N$1))+E24-F24</f>
        <v>150.46121662339601</v>
      </c>
      <c r="Q24" s="36">
        <f>(D24/(裸身!$C$83+$Q$1))+E24-F24</f>
        <v>171.95567614102401</v>
      </c>
      <c r="T24" s="36">
        <f>(D24/(裸身!$C$83+$T$1))+E24-F24</f>
        <v>200.61495549786127</v>
      </c>
      <c r="W24" s="13">
        <f t="shared" si="0"/>
        <v>6.0000000000000009</v>
      </c>
      <c r="Y24" s="13">
        <f>B24/(I24+G24-C24)</f>
        <v>39.999999999999993</v>
      </c>
      <c r="Z24" s="13">
        <f t="shared" si="1"/>
        <v>40</v>
      </c>
    </row>
    <row r="25" spans="1:26">
      <c r="A25" s="12">
        <v>23</v>
      </c>
      <c r="B25" s="12">
        <f>裸身!S25</f>
        <v>2566.4752177956316</v>
      </c>
      <c r="C25" s="12">
        <f>裸身!V25</f>
        <v>1209.9097455322262</v>
      </c>
      <c r="D25" s="12">
        <f>裸身!B25</f>
        <v>1283.2376088978158</v>
      </c>
      <c r="E25" s="12">
        <f>裸身!E25</f>
        <v>556.06963052238689</v>
      </c>
      <c r="F25" s="12">
        <f>裸身!E25</f>
        <v>556.06963052238689</v>
      </c>
      <c r="G25" s="12">
        <f>裸身!W25</f>
        <v>1283.2376088978158</v>
      </c>
      <c r="H25" s="5">
        <f>(D25/(裸身!$C$83+$H$1))+E25-F25</f>
        <v>128.32376088978162</v>
      </c>
      <c r="I25" s="36">
        <f>(B25/(裸身!$T$83+$I$1))+C25-G25</f>
        <v>-9.1659829206987524</v>
      </c>
      <c r="J25" s="36">
        <f>(G25-C25)*(裸身!$T$3+$J$1)-B25</f>
        <v>366.63931682795101</v>
      </c>
      <c r="K25" s="36">
        <f>(D25/(裸身!$C$83+$K$1))+E25-F25</f>
        <v>61.106552804657895</v>
      </c>
      <c r="N25" s="36">
        <f>(D25/(裸身!$C$83+$N$1))+E25-F25</f>
        <v>160.40470111222703</v>
      </c>
      <c r="Q25" s="36">
        <f>(D25/(裸身!$C$83+$Q$1))+E25-F25</f>
        <v>183.31965841397368</v>
      </c>
      <c r="T25" s="36">
        <f>(D25/(裸身!$C$83+$T$1))+E25-F25</f>
        <v>213.87293481630263</v>
      </c>
      <c r="W25" s="13">
        <f t="shared" si="0"/>
        <v>6</v>
      </c>
      <c r="Y25" s="13">
        <f>B25/(I25+G25-C25)</f>
        <v>39.999999999999986</v>
      </c>
      <c r="Z25" s="13">
        <f t="shared" si="1"/>
        <v>40</v>
      </c>
    </row>
    <row r="26" spans="1:26">
      <c r="A26" s="12">
        <v>24</v>
      </c>
      <c r="B26" s="12">
        <f>裸身!S26</f>
        <v>2729.0682760247978</v>
      </c>
      <c r="C26" s="12">
        <f>裸身!V26</f>
        <v>1286.5607586974047</v>
      </c>
      <c r="D26" s="12">
        <f>裸身!B26</f>
        <v>1364.5341380123989</v>
      </c>
      <c r="E26" s="12">
        <f>裸身!E26</f>
        <v>591.29812647203948</v>
      </c>
      <c r="F26" s="12">
        <f>裸身!E26</f>
        <v>591.29812647203948</v>
      </c>
      <c r="G26" s="12">
        <f>裸身!W26</f>
        <v>1364.5341380123989</v>
      </c>
      <c r="H26" s="5">
        <f>(D26/(裸身!$C$83+$H$1))+E26-F26</f>
        <v>136.45341380123989</v>
      </c>
      <c r="I26" s="36">
        <f>(B26/(裸身!$T$83+$I$1))+C26-G26</f>
        <v>-9.7466724143741885</v>
      </c>
      <c r="J26" s="36">
        <f>(G26-C26)*(裸身!$T$3+$J$1)-B26</f>
        <v>389.86689657496981</v>
      </c>
      <c r="K26" s="36">
        <f>(D26/(裸身!$C$83+$K$1))+E26-F26</f>
        <v>64.97781609582853</v>
      </c>
      <c r="N26" s="36">
        <f>(D26/(裸身!$C$83+$N$1))+E26-F26</f>
        <v>170.56676725154989</v>
      </c>
      <c r="Q26" s="36">
        <f>(D26/(裸身!$C$83+$Q$1))+E26-F26</f>
        <v>194.93344828748559</v>
      </c>
      <c r="T26" s="36">
        <f>(D26/(裸身!$C$83+$T$1))+E26-F26</f>
        <v>227.42235633539985</v>
      </c>
      <c r="W26" s="13">
        <f t="shared" si="0"/>
        <v>5.9999999999999991</v>
      </c>
      <c r="Y26" s="13">
        <f>B26/(I26+G26-C26)</f>
        <v>39.999999999999964</v>
      </c>
      <c r="Z26" s="13">
        <f t="shared" si="1"/>
        <v>40</v>
      </c>
    </row>
    <row r="27" spans="1:26">
      <c r="A27" s="12">
        <v>25</v>
      </c>
      <c r="B27" s="12">
        <f>裸身!S27</f>
        <v>2895.0849718747377</v>
      </c>
      <c r="C27" s="12">
        <f>裸身!V27</f>
        <v>1364.8257724552334</v>
      </c>
      <c r="D27" s="12">
        <f>裸身!B27</f>
        <v>1447.5424859373688</v>
      </c>
      <c r="E27" s="12">
        <f>裸身!E27</f>
        <v>627.26841057285981</v>
      </c>
      <c r="F27" s="12">
        <f>裸身!E27</f>
        <v>627.26841057285981</v>
      </c>
      <c r="G27" s="12">
        <f>裸身!W27</f>
        <v>1447.5424859373688</v>
      </c>
      <c r="H27" s="5">
        <f>(D27/(裸身!$C$83+$H$1))+E27-F27</f>
        <v>144.75424859373686</v>
      </c>
      <c r="I27" s="36">
        <f>(B27/(裸身!$T$83+$I$1))+C27-G27</f>
        <v>-10.339589185266959</v>
      </c>
      <c r="J27" s="36">
        <f>(G27-C27)*(裸身!$T$3+$J$1)-B27</f>
        <v>413.58356741068019</v>
      </c>
      <c r="K27" s="36">
        <f>(D27/(裸身!$C$83+$K$1))+E27-F27</f>
        <v>68.930594568446168</v>
      </c>
      <c r="N27" s="36">
        <f>(D27/(裸身!$C$83+$N$1))+E27-F27</f>
        <v>180.9428107421711</v>
      </c>
      <c r="Q27" s="36">
        <f>(D27/(裸身!$C$83+$Q$1))+E27-F27</f>
        <v>206.79178370533839</v>
      </c>
      <c r="T27" s="36">
        <f>(D27/(裸身!$C$83+$T$1))+E27-F27</f>
        <v>241.25708098956147</v>
      </c>
      <c r="W27" s="13">
        <f t="shared" si="0"/>
        <v>6</v>
      </c>
      <c r="Y27" s="13">
        <f>B27/(I27+G27-C27)</f>
        <v>39.999999999999972</v>
      </c>
      <c r="Z27" s="13">
        <f t="shared" si="1"/>
        <v>40</v>
      </c>
    </row>
    <row r="28" spans="1:26">
      <c r="A28" s="12">
        <v>26</v>
      </c>
      <c r="B28" s="12">
        <f>裸身!S28</f>
        <v>3064.4561052577565</v>
      </c>
      <c r="C28" s="12">
        <f>裸身!V28</f>
        <v>1444.672163907228</v>
      </c>
      <c r="D28" s="12">
        <f>裸身!B28</f>
        <v>1532.2280526288782</v>
      </c>
      <c r="E28" s="12">
        <f>裸身!E28</f>
        <v>663.96548947251392</v>
      </c>
      <c r="F28" s="12">
        <f>裸身!E28</f>
        <v>663.96548947251392</v>
      </c>
      <c r="G28" s="12">
        <f>裸身!W28</f>
        <v>1532.2280526288782</v>
      </c>
      <c r="H28" s="5">
        <f>(D28/(裸身!$C$83+$H$1))+E28-F28</f>
        <v>153.22280526288785</v>
      </c>
      <c r="I28" s="36">
        <f>(B28/(裸身!$T$83+$I$1))+C28-G28</f>
        <v>-10.944486090206283</v>
      </c>
      <c r="J28" s="36">
        <f>(G28-C28)*(裸身!$T$3+$J$1)-B28</f>
        <v>437.77944360825404</v>
      </c>
      <c r="K28" s="36">
        <f>(D28/(裸身!$C$83+$K$1))+E28-F28</f>
        <v>72.963240601375105</v>
      </c>
      <c r="N28" s="36">
        <f>(D28/(裸身!$C$83+$N$1))+E28-F28</f>
        <v>191.52850657860984</v>
      </c>
      <c r="Q28" s="36">
        <f>(D28/(裸身!$C$83+$Q$1))+E28-F28</f>
        <v>218.88972180412543</v>
      </c>
      <c r="T28" s="36">
        <f>(D28/(裸身!$C$83+$T$1))+E28-F28</f>
        <v>255.37134210481304</v>
      </c>
      <c r="W28" s="13">
        <f t="shared" si="0"/>
        <v>6</v>
      </c>
      <c r="Y28" s="13">
        <f>B28/(I28+G28-C28)</f>
        <v>39.999999999999964</v>
      </c>
      <c r="Z28" s="13">
        <f t="shared" si="1"/>
        <v>40</v>
      </c>
    </row>
    <row r="29" spans="1:26">
      <c r="A29" s="12">
        <v>27</v>
      </c>
      <c r="B29" s="12">
        <f>裸身!S29</f>
        <v>3237.1165104280099</v>
      </c>
      <c r="C29" s="12">
        <f>裸身!V29</f>
        <v>1526.069212058919</v>
      </c>
      <c r="D29" s="12">
        <f>裸身!B29</f>
        <v>1618.5582552140049</v>
      </c>
      <c r="E29" s="12">
        <f>裸身!E29</f>
        <v>701.37524392606883</v>
      </c>
      <c r="F29" s="12">
        <f>裸身!E29</f>
        <v>701.37524392606883</v>
      </c>
      <c r="G29" s="12">
        <f>裸身!W29</f>
        <v>1618.5582552140049</v>
      </c>
      <c r="H29" s="5">
        <f>(D29/(裸身!$C$83+$H$1))+E29-F29</f>
        <v>161.85582552140045</v>
      </c>
      <c r="I29" s="36">
        <f>(B29/(裸身!$T$83+$I$1))+C29-G29</f>
        <v>-11.5611303943856</v>
      </c>
      <c r="J29" s="36">
        <f>(G29-C29)*(裸身!$T$3+$J$1)-B29</f>
        <v>462.44521577542764</v>
      </c>
      <c r="K29" s="36">
        <f>(D29/(裸身!$C$83+$K$1))+E29-F29</f>
        <v>77.074202629238357</v>
      </c>
      <c r="N29" s="36">
        <f>(D29/(裸身!$C$83+$N$1))+E29-F29</f>
        <v>202.31978190175062</v>
      </c>
      <c r="Q29" s="36">
        <f>(D29/(裸身!$C$83+$Q$1))+E29-F29</f>
        <v>231.22260788771496</v>
      </c>
      <c r="T29" s="36">
        <f>(D29/(裸身!$C$83+$T$1))+E29-F29</f>
        <v>269.75970920233408</v>
      </c>
      <c r="W29" s="13">
        <f t="shared" si="0"/>
        <v>6.0000000000000018</v>
      </c>
      <c r="Y29" s="13">
        <f>B29/(I29+G29-C29)</f>
        <v>39.999999999999957</v>
      </c>
      <c r="Z29" s="13">
        <f t="shared" si="1"/>
        <v>40</v>
      </c>
    </row>
    <row r="30" spans="1:26">
      <c r="A30" s="12">
        <v>28</v>
      </c>
      <c r="B30" s="12">
        <f>裸身!S30</f>
        <v>3413.0046785357827</v>
      </c>
      <c r="C30" s="12">
        <f>裸身!V30</f>
        <v>1608.9879198811548</v>
      </c>
      <c r="D30" s="12">
        <f>裸身!B30</f>
        <v>1706.5023392678913</v>
      </c>
      <c r="E30" s="12">
        <f>裸身!E30</f>
        <v>739.4843470160863</v>
      </c>
      <c r="F30" s="12">
        <f>裸身!E30</f>
        <v>739.4843470160863</v>
      </c>
      <c r="G30" s="12">
        <f>裸身!W30</f>
        <v>1706.5023392678913</v>
      </c>
      <c r="H30" s="5">
        <f>(D30/(裸身!$C$83+$H$1))+E30-F30</f>
        <v>170.65023392678916</v>
      </c>
      <c r="I30" s="36">
        <f>(B30/(裸身!$T$83+$I$1))+C30-G30</f>
        <v>-12.189302423342042</v>
      </c>
      <c r="J30" s="36">
        <f>(G30-C30)*(裸身!$T$3+$J$1)-B30</f>
        <v>487.57209693367986</v>
      </c>
      <c r="K30" s="36">
        <f>(D30/(裸身!$C$83+$K$1))+E30-F30</f>
        <v>81.262016155613878</v>
      </c>
      <c r="N30" s="36">
        <f>(D30/(裸身!$C$83+$N$1))+E30-F30</f>
        <v>213.31279240848642</v>
      </c>
      <c r="Q30" s="36">
        <f>(D30/(裸身!$C$83+$Q$1))+E30-F30</f>
        <v>243.78604846684163</v>
      </c>
      <c r="T30" s="36">
        <f>(D30/(裸身!$C$83+$T$1))+E30-F30</f>
        <v>284.41705654464863</v>
      </c>
      <c r="W30" s="13">
        <f t="shared" si="0"/>
        <v>5.9999999999999982</v>
      </c>
      <c r="Y30" s="13">
        <f>B30/(I30+G30-C30)</f>
        <v>40.000000000000021</v>
      </c>
      <c r="Z30" s="13">
        <f t="shared" si="1"/>
        <v>40</v>
      </c>
    </row>
    <row r="31" spans="1:26">
      <c r="A31" s="12">
        <v>29</v>
      </c>
      <c r="B31" s="12">
        <f>裸身!S31</f>
        <v>3592.0624278497648</v>
      </c>
      <c r="C31" s="12">
        <f>裸身!V31</f>
        <v>1693.4008588434606</v>
      </c>
      <c r="D31" s="12">
        <f>裸身!B31</f>
        <v>1796.0312139248824</v>
      </c>
      <c r="E31" s="12">
        <f>裸身!E31</f>
        <v>778.28019270078244</v>
      </c>
      <c r="F31" s="12">
        <f>裸身!E31</f>
        <v>778.28019270078244</v>
      </c>
      <c r="G31" s="12">
        <f>裸身!W31</f>
        <v>1796.0312139248824</v>
      </c>
      <c r="H31" s="5">
        <f>(D31/(裸身!$C$83+$H$1))+E31-F31</f>
        <v>179.60312139248822</v>
      </c>
      <c r="I31" s="36">
        <f>(B31/(裸身!$T$83+$I$1))+C31-G31</f>
        <v>-12.828794385177616</v>
      </c>
      <c r="J31" s="36">
        <f>(G31-C31)*(裸身!$T$3+$J$1)-B31</f>
        <v>513.15177540710874</v>
      </c>
      <c r="K31" s="36">
        <f>(D31/(裸身!$C$83+$K$1))+E31-F31</f>
        <v>85.525295901184904</v>
      </c>
      <c r="N31" s="36">
        <f>(D31/(裸身!$C$83+$N$1))+E31-F31</f>
        <v>224.50390174061033</v>
      </c>
      <c r="Q31" s="36">
        <f>(D31/(裸身!$C$83+$Q$1))+E31-F31</f>
        <v>256.5758877035546</v>
      </c>
      <c r="T31" s="36">
        <f>(D31/(裸身!$C$83+$T$1))+E31-F31</f>
        <v>299.33853565414711</v>
      </c>
      <c r="W31" s="13">
        <f t="shared" si="0"/>
        <v>5.9999999999999991</v>
      </c>
      <c r="Y31" s="13">
        <f>B31/(I31+G31-C31)</f>
        <v>39.999999999999957</v>
      </c>
      <c r="Z31" s="13">
        <f t="shared" si="1"/>
        <v>40</v>
      </c>
    </row>
    <row r="32" spans="1:26">
      <c r="A32" s="12">
        <v>30</v>
      </c>
      <c r="B32" s="12">
        <f>裸身!S32</f>
        <v>3774.2346141747657</v>
      </c>
      <c r="C32" s="12">
        <f>裸身!V32</f>
        <v>1779.2820323966753</v>
      </c>
      <c r="D32" s="12">
        <f>裸身!B32</f>
        <v>1887.1173070873829</v>
      </c>
      <c r="E32" s="12">
        <f>裸身!E32</f>
        <v>817.75083307119928</v>
      </c>
      <c r="F32" s="12">
        <f>裸身!E32</f>
        <v>817.75083307119928</v>
      </c>
      <c r="G32" s="12">
        <f>裸身!W32</f>
        <v>1887.1173070873829</v>
      </c>
      <c r="H32" s="5">
        <f>(D32/(裸身!$C$83+$H$1))+E32-F32</f>
        <v>188.71173070873829</v>
      </c>
      <c r="I32" s="36">
        <f>(B32/(裸身!$T$83+$I$1))+C32-G32</f>
        <v>-13.479409336338449</v>
      </c>
      <c r="J32" s="36">
        <f>(G32-C32)*(裸身!$T$3+$J$1)-B32</f>
        <v>539.17637345353796</v>
      </c>
      <c r="K32" s="36">
        <f>(D32/(裸身!$C$83+$K$1))+E32-F32</f>
        <v>89.862728908923032</v>
      </c>
      <c r="N32" s="36">
        <f>(D32/(裸身!$C$83+$N$1))+E32-F32</f>
        <v>235.88966338592274</v>
      </c>
      <c r="Q32" s="36">
        <f>(D32/(裸身!$C$83+$Q$1))+E32-F32</f>
        <v>269.5881867267691</v>
      </c>
      <c r="T32" s="36">
        <f>(D32/(裸身!$C$83+$T$1))+E32-F32</f>
        <v>314.51955118123044</v>
      </c>
      <c r="W32" s="13">
        <f t="shared" si="0"/>
        <v>6.0000000000000009</v>
      </c>
      <c r="Y32" s="13">
        <f>B32/(I32+G32-C32)</f>
        <v>40</v>
      </c>
      <c r="Z32" s="13">
        <f t="shared" si="1"/>
        <v>40</v>
      </c>
    </row>
    <row r="33" spans="1:26">
      <c r="A33" s="12">
        <v>31</v>
      </c>
      <c r="B33" s="12">
        <f>裸身!S33</f>
        <v>3959.4688753765081</v>
      </c>
      <c r="C33" s="12">
        <f>裸身!V33</f>
        <v>1866.6067555346394</v>
      </c>
      <c r="D33" s="12">
        <f>裸身!B33</f>
        <v>1979.734437688254</v>
      </c>
      <c r="E33" s="12">
        <f>裸身!E33</f>
        <v>857.88492299824338</v>
      </c>
      <c r="F33" s="12">
        <f>裸身!E33</f>
        <v>857.88492299824338</v>
      </c>
      <c r="G33" s="12">
        <f>裸身!W33</f>
        <v>1979.734437688254</v>
      </c>
      <c r="H33" s="5">
        <f>(D33/(裸身!$C$83+$H$1))+E33-F33</f>
        <v>197.97344376882529</v>
      </c>
      <c r="I33" s="36">
        <f>(B33/(裸身!$T$83+$I$1))+C33-G33</f>
        <v>-14.140960269201969</v>
      </c>
      <c r="J33" s="36">
        <f>(G33-C33)*(裸身!$T$3+$J$1)-B33</f>
        <v>565.63841076807648</v>
      </c>
      <c r="K33" s="36">
        <f>(D33/(裸身!$C$83+$K$1))+E33-F33</f>
        <v>94.273068461345474</v>
      </c>
      <c r="N33" s="36">
        <f>(D33/(裸身!$C$83+$N$1))+E33-F33</f>
        <v>247.46680471103173</v>
      </c>
      <c r="Q33" s="36">
        <f>(D33/(裸身!$C$83+$Q$1))+E33-F33</f>
        <v>282.8192053840362</v>
      </c>
      <c r="T33" s="36">
        <f>(D33/(裸身!$C$83+$T$1))+E33-F33</f>
        <v>329.95573961470905</v>
      </c>
      <c r="W33" s="13">
        <f t="shared" si="0"/>
        <v>5.9999999999999991</v>
      </c>
      <c r="Y33" s="13">
        <f>B33/(I33+G33-C33)</f>
        <v>40.000000000000021</v>
      </c>
      <c r="Z33" s="13">
        <f t="shared" si="1"/>
        <v>40</v>
      </c>
    </row>
    <row r="34" spans="1:26">
      <c r="A34" s="12">
        <v>32</v>
      </c>
      <c r="B34" s="12">
        <f>裸身!S34</f>
        <v>4147.7154050155241</v>
      </c>
      <c r="C34" s="12">
        <f>裸身!V34</f>
        <v>1955.3515480787471</v>
      </c>
      <c r="D34" s="12">
        <f>裸身!B34</f>
        <v>2073.857702507762</v>
      </c>
      <c r="E34" s="12">
        <f>裸身!E34</f>
        <v>898.67167108669685</v>
      </c>
      <c r="F34" s="12">
        <f>裸身!E34</f>
        <v>898.67167108669685</v>
      </c>
      <c r="G34" s="12">
        <f>裸身!W34</f>
        <v>2073.857702507762</v>
      </c>
      <c r="H34" s="5">
        <f>(D34/(裸身!$C$83+$H$1))+E34-F34</f>
        <v>207.38577025077609</v>
      </c>
      <c r="I34" s="36">
        <f>(B34/(裸身!$T$83+$I$1))+C34-G34</f>
        <v>-14.813269303626839</v>
      </c>
      <c r="J34" s="36">
        <f>(G34-C34)*(裸身!$T$3+$J$1)-B34</f>
        <v>592.53077214507357</v>
      </c>
      <c r="K34" s="36">
        <f>(D34/(裸身!$C$83+$K$1))+E34-F34</f>
        <v>98.755128690845822</v>
      </c>
      <c r="N34" s="36">
        <f>(D34/(裸身!$C$83+$N$1))+E34-F34</f>
        <v>259.23221281347026</v>
      </c>
      <c r="Q34" s="36">
        <f>(D34/(裸身!$C$83+$Q$1))+E34-F34</f>
        <v>296.26538607253735</v>
      </c>
      <c r="T34" s="36">
        <f>(D34/(裸身!$C$83+$T$1))+E34-F34</f>
        <v>345.64295041796038</v>
      </c>
      <c r="W34" s="13">
        <f t="shared" si="0"/>
        <v>5.9999999999999991</v>
      </c>
      <c r="Y34" s="13">
        <f>B34/(I34+G34-C34)</f>
        <v>40</v>
      </c>
      <c r="Z34" s="13">
        <f t="shared" si="1"/>
        <v>40</v>
      </c>
    </row>
    <row r="35" spans="1:26">
      <c r="A35" s="12">
        <v>33</v>
      </c>
      <c r="B35" s="12">
        <f>裸身!S35</f>
        <v>4338.926750959492</v>
      </c>
      <c r="C35" s="12">
        <f>裸身!V35</f>
        <v>2045.4940397380462</v>
      </c>
      <c r="D35" s="12">
        <f>裸身!B35</f>
        <v>2169.463375479746</v>
      </c>
      <c r="E35" s="12">
        <f>裸身!E35</f>
        <v>940.10079604122325</v>
      </c>
      <c r="F35" s="12">
        <f>裸身!E35</f>
        <v>940.10079604122325</v>
      </c>
      <c r="G35" s="12">
        <f>裸身!W35</f>
        <v>2169.463375479746</v>
      </c>
      <c r="H35" s="5">
        <f>(D35/(裸身!$C$83+$H$1))+E35-F35</f>
        <v>216.94633754797451</v>
      </c>
      <c r="I35" s="36">
        <f>(B35/(裸身!$T$83+$I$1))+C35-G35</f>
        <v>-15.49616696771227</v>
      </c>
      <c r="J35" s="36">
        <f>(G35-C35)*(裸身!$T$3+$J$1)-B35</f>
        <v>619.84667870849808</v>
      </c>
      <c r="K35" s="36">
        <f>(D35/(裸身!$C$83+$K$1))+E35-F35</f>
        <v>103.30777978474975</v>
      </c>
      <c r="N35" s="36">
        <f>(D35/(裸身!$C$83+$N$1))+E35-F35</f>
        <v>271.18292193496814</v>
      </c>
      <c r="Q35" s="36">
        <f>(D35/(裸身!$C$83+$Q$1))+E35-F35</f>
        <v>309.92333935424949</v>
      </c>
      <c r="T35" s="36">
        <f>(D35/(裸身!$C$83+$T$1))+E35-F35</f>
        <v>361.57722924662426</v>
      </c>
      <c r="W35" s="13">
        <f t="shared" si="0"/>
        <v>6.0000000000000009</v>
      </c>
      <c r="Y35" s="13">
        <f>B35/(I35+G35-C35)</f>
        <v>39.999999999999936</v>
      </c>
      <c r="Z35" s="13">
        <f t="shared" si="1"/>
        <v>40</v>
      </c>
    </row>
    <row r="36" spans="1:26">
      <c r="A36" s="12">
        <v>34</v>
      </c>
      <c r="B36" s="12">
        <f>裸身!S36</f>
        <v>4533.0576355378034</v>
      </c>
      <c r="C36" s="12">
        <f>裸身!V36</f>
        <v>2137.0128853249644</v>
      </c>
      <c r="D36" s="12">
        <f>裸身!B36</f>
        <v>2266.5288177689017</v>
      </c>
      <c r="E36" s="12">
        <f>裸身!E36</f>
        <v>982.16248769985737</v>
      </c>
      <c r="F36" s="12">
        <f>裸身!E36</f>
        <v>982.16248769985737</v>
      </c>
      <c r="G36" s="12">
        <f>裸身!W36</f>
        <v>2266.5288177689017</v>
      </c>
      <c r="H36" s="5">
        <f>(D36/(裸身!$C$83+$H$1))+E36-F36</f>
        <v>226.65288177689013</v>
      </c>
      <c r="I36" s="36">
        <f>(B36/(裸身!$T$83+$I$1))+C36-G36</f>
        <v>-16.189491555492168</v>
      </c>
      <c r="J36" s="36">
        <f>(G36-C36)*(裸身!$T$3+$J$1)-B36</f>
        <v>647.57966221969036</v>
      </c>
      <c r="K36" s="36">
        <f>(D36/(裸身!$C$83+$K$1))+E36-F36</f>
        <v>107.92994370328097</v>
      </c>
      <c r="N36" s="36">
        <f>(D36/(裸身!$C$83+$N$1))+E36-F36</f>
        <v>283.31610222111271</v>
      </c>
      <c r="Q36" s="36">
        <f>(D36/(裸身!$C$83+$Q$1))+E36-F36</f>
        <v>323.78983110984313</v>
      </c>
      <c r="T36" s="36">
        <f>(D36/(裸身!$C$83+$T$1))+E36-F36</f>
        <v>377.75480296148362</v>
      </c>
      <c r="W36" s="13">
        <f t="shared" si="0"/>
        <v>6</v>
      </c>
      <c r="Y36" s="13">
        <f>B36/(I36+G36-C36)</f>
        <v>39.999999999999964</v>
      </c>
      <c r="Z36" s="13">
        <f t="shared" si="1"/>
        <v>40</v>
      </c>
    </row>
    <row r="37" spans="1:26">
      <c r="A37" s="12">
        <v>35</v>
      </c>
      <c r="B37" s="12">
        <f>裸身!S37</f>
        <v>4730.0647943630365</v>
      </c>
      <c r="C37" s="12">
        <f>裸身!V37</f>
        <v>2229.8876887711458</v>
      </c>
      <c r="D37" s="12">
        <f>裸身!B37</f>
        <v>2365.0323971815183</v>
      </c>
      <c r="E37" s="12">
        <f>裸身!E37</f>
        <v>1024.8473721119913</v>
      </c>
      <c r="F37" s="12">
        <f>裸身!E37</f>
        <v>1024.8473721119913</v>
      </c>
      <c r="G37" s="12">
        <f>裸身!W37</f>
        <v>2365.0323971815183</v>
      </c>
      <c r="H37" s="5">
        <f>(D37/(裸身!$C$83+$H$1))+E37-F37</f>
        <v>236.50323971815192</v>
      </c>
      <c r="I37" s="36">
        <f>(B37/(裸身!$T$83+$I$1))+C37-G37</f>
        <v>-16.893088551296387</v>
      </c>
      <c r="J37" s="36">
        <f>(G37-C37)*(裸身!$T$3+$J$1)-B37</f>
        <v>675.72354205186184</v>
      </c>
      <c r="K37" s="36">
        <f>(D37/(裸身!$C$83+$K$1))+E37-F37</f>
        <v>112.62059034197705</v>
      </c>
      <c r="N37" s="36">
        <f>(D37/(裸身!$C$83+$N$1))+E37-F37</f>
        <v>295.62904964768973</v>
      </c>
      <c r="Q37" s="36">
        <f>(D37/(裸身!$C$83+$Q$1))+E37-F37</f>
        <v>337.86177102593115</v>
      </c>
      <c r="T37" s="36">
        <f>(D37/(裸身!$C$83+$T$1))+E37-F37</f>
        <v>394.17206619691979</v>
      </c>
      <c r="W37" s="13">
        <f t="shared" si="0"/>
        <v>5.9999999999999991</v>
      </c>
      <c r="Y37" s="13">
        <f>B37/(I37+G37-C37)</f>
        <v>39.999999999999943</v>
      </c>
      <c r="Z37" s="13">
        <f t="shared" si="1"/>
        <v>40</v>
      </c>
    </row>
    <row r="38" spans="1:26">
      <c r="A38" s="12">
        <v>36</v>
      </c>
      <c r="B38" s="12">
        <f>裸身!S38</f>
        <v>4929.9068313995458</v>
      </c>
      <c r="C38" s="12">
        <f>裸身!V38</f>
        <v>2324.0989348026428</v>
      </c>
      <c r="D38" s="12">
        <f>裸身!B38</f>
        <v>2464.9534156997729</v>
      </c>
      <c r="E38" s="12">
        <f>裸身!E38</f>
        <v>1068.1464801365682</v>
      </c>
      <c r="F38" s="12">
        <f>裸身!E38</f>
        <v>1068.1464801365682</v>
      </c>
      <c r="G38" s="12">
        <f>裸身!W38</f>
        <v>2464.9534156997729</v>
      </c>
      <c r="H38" s="5">
        <f>(D38/(裸身!$C$83+$H$1))+E38-F38</f>
        <v>246.4953415699772</v>
      </c>
      <c r="I38" s="36">
        <f>(B38/(裸身!$T$83+$I$1))+C38-G38</f>
        <v>-17.606810112141375</v>
      </c>
      <c r="J38" s="36">
        <f>(G38-C38)*(裸身!$T$3+$J$1)-B38</f>
        <v>704.27240448565772</v>
      </c>
      <c r="K38" s="36">
        <f>(D38/(裸身!$C$83+$K$1))+E38-F38</f>
        <v>117.37873408094151</v>
      </c>
      <c r="N38" s="36">
        <f>(D38/(裸身!$C$83+$N$1))+E38-F38</f>
        <v>308.11917696247156</v>
      </c>
      <c r="Q38" s="36">
        <f>(D38/(裸身!$C$83+$Q$1))+E38-F38</f>
        <v>352.13620224282477</v>
      </c>
      <c r="T38" s="36">
        <f>(D38/(裸身!$C$83+$T$1))+E38-F38</f>
        <v>410.82556928329541</v>
      </c>
      <c r="W38" s="13">
        <f t="shared" si="0"/>
        <v>6.0000000000000009</v>
      </c>
      <c r="Y38" s="13">
        <f>B38/(I38+G38-C38)</f>
        <v>39.999999999999979</v>
      </c>
      <c r="Z38" s="13">
        <f t="shared" si="1"/>
        <v>40</v>
      </c>
    </row>
    <row r="39" spans="1:26">
      <c r="A39" s="12">
        <v>37</v>
      </c>
      <c r="B39" s="12">
        <f>裸身!S39</f>
        <v>5132.5440882321091</v>
      </c>
      <c r="C39" s="12">
        <f>裸身!V39</f>
        <v>2419.6279273094228</v>
      </c>
      <c r="D39" s="12">
        <f>裸身!B39</f>
        <v>2566.2720441160545</v>
      </c>
      <c r="E39" s="12">
        <f>裸身!E39</f>
        <v>1112.0512191169569</v>
      </c>
      <c r="F39" s="12">
        <f>裸身!E39</f>
        <v>1112.0512191169569</v>
      </c>
      <c r="G39" s="12">
        <f>裸身!W39</f>
        <v>2566.2720441160545</v>
      </c>
      <c r="H39" s="5">
        <f>(D39/(裸身!$C$83+$H$1))+E39-F39</f>
        <v>256.62720441160536</v>
      </c>
      <c r="I39" s="36">
        <f>(B39/(裸身!$T$83+$I$1))+C39-G39</f>
        <v>-18.330514600828792</v>
      </c>
      <c r="J39" s="36">
        <f>(G39-C39)*(裸身!$T$3+$J$1)-B39</f>
        <v>733.22058403315896</v>
      </c>
      <c r="K39" s="36">
        <f>(D39/(裸身!$C$83+$K$1))+E39-F39</f>
        <v>122.20343067219301</v>
      </c>
      <c r="N39" s="36">
        <f>(D39/(裸身!$C$83+$N$1))+E39-F39</f>
        <v>320.78400551450682</v>
      </c>
      <c r="Q39" s="36">
        <f>(D39/(裸身!$C$83+$Q$1))+E39-F39</f>
        <v>366.61029201657925</v>
      </c>
      <c r="T39" s="36">
        <f>(D39/(裸身!$C$83+$T$1))+E39-F39</f>
        <v>427.71200735267576</v>
      </c>
      <c r="W39" s="13">
        <f t="shared" si="0"/>
        <v>6</v>
      </c>
      <c r="Y39" s="13">
        <f>B39/(I39+G39-C39)</f>
        <v>39.999999999999943</v>
      </c>
      <c r="Z39" s="13">
        <f t="shared" si="1"/>
        <v>40</v>
      </c>
    </row>
    <row r="40" spans="1:26">
      <c r="A40" s="12">
        <v>38</v>
      </c>
      <c r="B40" s="12">
        <f>裸身!S40</f>
        <v>5337.9385257942868</v>
      </c>
      <c r="C40" s="12">
        <f>裸身!V40</f>
        <v>2516.456733588735</v>
      </c>
      <c r="D40" s="12">
        <f>裸身!B40</f>
        <v>2668.9692628971434</v>
      </c>
      <c r="E40" s="12">
        <f>裸身!E40</f>
        <v>1156.5533472554289</v>
      </c>
      <c r="F40" s="12">
        <f>裸身!E40</f>
        <v>1156.5533472554289</v>
      </c>
      <c r="G40" s="12">
        <f>裸身!W40</f>
        <v>2668.9692628971434</v>
      </c>
      <c r="H40" s="5">
        <f>(D40/(裸身!$C$83+$H$1))+E40-F40</f>
        <v>266.89692628971443</v>
      </c>
      <c r="I40" s="36">
        <f>(B40/(裸身!$T$83+$I$1))+C40-G40</f>
        <v>-19.064066163551161</v>
      </c>
      <c r="J40" s="36">
        <f>(G40-C40)*(裸身!$T$3+$J$1)-B40</f>
        <v>762.56264654204824</v>
      </c>
      <c r="K40" s="36">
        <f>(D40/(裸身!$C$83+$K$1))+E40-F40</f>
        <v>127.09377442367349</v>
      </c>
      <c r="N40" s="36">
        <f>(D40/(裸身!$C$83+$N$1))+E40-F40</f>
        <v>333.62115786214281</v>
      </c>
      <c r="Q40" s="36">
        <f>(D40/(裸身!$C$83+$Q$1))+E40-F40</f>
        <v>381.28132327102048</v>
      </c>
      <c r="T40" s="36">
        <f>(D40/(裸身!$C$83+$T$1))+E40-F40</f>
        <v>444.82821048285723</v>
      </c>
      <c r="W40" s="13">
        <f t="shared" si="0"/>
        <v>6</v>
      </c>
      <c r="Y40" s="13">
        <f>B40/(I40+G40-C40)</f>
        <v>39.999999999999986</v>
      </c>
      <c r="Z40" s="13">
        <f t="shared" si="1"/>
        <v>40</v>
      </c>
    </row>
    <row r="41" spans="1:26">
      <c r="A41" s="12">
        <v>39</v>
      </c>
      <c r="B41" s="12">
        <f>裸身!S41</f>
        <v>5546.053617069887</v>
      </c>
      <c r="C41" s="12">
        <f>裸身!V41</f>
        <v>2614.5681337615183</v>
      </c>
      <c r="D41" s="12">
        <f>裸身!B41</f>
        <v>2773.0268085349435</v>
      </c>
      <c r="E41" s="12">
        <f>裸身!E41</f>
        <v>1201.6449503651422</v>
      </c>
      <c r="F41" s="12">
        <f>裸身!E41</f>
        <v>1201.6449503651422</v>
      </c>
      <c r="G41" s="12">
        <f>裸身!W41</f>
        <v>2773.0268085349435</v>
      </c>
      <c r="H41" s="5">
        <f>(D41/(裸身!$C$83+$H$1))+E41-F41</f>
        <v>277.30268085349439</v>
      </c>
      <c r="I41" s="36">
        <f>(B41/(裸身!$T$83+$I$1))+C41-G41</f>
        <v>-19.80733434667809</v>
      </c>
      <c r="J41" s="36">
        <f>(G41-C41)*(裸身!$T$3+$J$1)-B41</f>
        <v>792.29337386711995</v>
      </c>
      <c r="K41" s="36">
        <f>(D41/(裸身!$C$83+$K$1))+E41-F41</f>
        <v>132.04889564452105</v>
      </c>
      <c r="N41" s="36">
        <f>(D41/(裸身!$C$83+$N$1))+E41-F41</f>
        <v>346.62835106686794</v>
      </c>
      <c r="Q41" s="36">
        <f>(D41/(裸身!$C$83+$Q$1))+E41-F41</f>
        <v>396.14668693356339</v>
      </c>
      <c r="T41" s="36">
        <f>(D41/(裸身!$C$83+$T$1))+E41-F41</f>
        <v>462.17113475582391</v>
      </c>
      <c r="W41" s="13">
        <f t="shared" si="0"/>
        <v>6</v>
      </c>
      <c r="Y41" s="13">
        <f>B41/(I41+G41-C41)</f>
        <v>40.000000000000028</v>
      </c>
      <c r="Z41" s="13">
        <f t="shared" si="1"/>
        <v>40</v>
      </c>
    </row>
    <row r="42" spans="1:26">
      <c r="A42" s="12">
        <v>40</v>
      </c>
      <c r="B42" s="12">
        <f>裸身!S42</f>
        <v>5756.8542494923749</v>
      </c>
      <c r="C42" s="12">
        <f>裸身!V42</f>
        <v>2713.9455747606912</v>
      </c>
      <c r="D42" s="12">
        <f>裸身!B42</f>
        <v>2878.4271247461875</v>
      </c>
      <c r="E42" s="12">
        <f>裸身!E42</f>
        <v>1247.318420723348</v>
      </c>
      <c r="F42" s="12">
        <f>裸身!E42</f>
        <v>1247.318420723348</v>
      </c>
      <c r="G42" s="12">
        <f>裸身!W42</f>
        <v>2878.4271247461875</v>
      </c>
      <c r="H42" s="5">
        <f>(D42/(裸身!$C$83+$H$1))+E42-F42</f>
        <v>287.84271247461879</v>
      </c>
      <c r="I42" s="36">
        <f>(B42/(裸身!$T$83+$I$1))+C42-G42</f>
        <v>-20.560193748186975</v>
      </c>
      <c r="J42" s="36">
        <f>(G42-C42)*(裸身!$T$3+$J$1)-B42</f>
        <v>822.40774992747538</v>
      </c>
      <c r="K42" s="36">
        <f>(D42/(裸身!$C$83+$K$1))+E42-F42</f>
        <v>137.06795832124703</v>
      </c>
      <c r="N42" s="36">
        <f>(D42/(裸身!$C$83+$N$1))+E42-F42</f>
        <v>359.80339059327343</v>
      </c>
      <c r="Q42" s="36">
        <f>(D42/(裸身!$C$83+$Q$1))+E42-F42</f>
        <v>411.2038749637411</v>
      </c>
      <c r="T42" s="36">
        <f>(D42/(裸身!$C$83+$T$1))+E42-F42</f>
        <v>479.7378541243645</v>
      </c>
      <c r="W42" s="13">
        <f t="shared" si="0"/>
        <v>6.0000000000000009</v>
      </c>
      <c r="Y42" s="13">
        <f>B42/(I42+G42-C42)</f>
        <v>40.000000000000028</v>
      </c>
      <c r="Z42" s="13">
        <f t="shared" si="1"/>
        <v>40</v>
      </c>
    </row>
    <row r="43" spans="1:26">
      <c r="A43" s="12">
        <v>41</v>
      </c>
      <c r="B43" s="12">
        <f>裸身!S43</f>
        <v>5970.3066359433069</v>
      </c>
      <c r="C43" s="12">
        <f>裸身!V43</f>
        <v>2814.5731283732734</v>
      </c>
      <c r="D43" s="12">
        <f>裸身!B43</f>
        <v>2985.1533179716535</v>
      </c>
      <c r="E43" s="12">
        <f>裸身!E43</f>
        <v>1293.5664377877165</v>
      </c>
      <c r="F43" s="12">
        <f>裸身!E43</f>
        <v>1293.5664377877165</v>
      </c>
      <c r="G43" s="12">
        <f>裸身!W43</f>
        <v>2985.1533179716535</v>
      </c>
      <c r="H43" s="5">
        <f>(D43/(裸身!$C$83+$H$1))+E43-F43</f>
        <v>298.51533179716535</v>
      </c>
      <c r="I43" s="36">
        <f>(B43/(裸身!$T$83+$I$1))+C43-G43</f>
        <v>-21.32252369979733</v>
      </c>
      <c r="J43" s="36">
        <f>(G43-C43)*(裸身!$T$3+$J$1)-B43</f>
        <v>852.90094799189319</v>
      </c>
      <c r="K43" s="36">
        <f>(D43/(裸身!$C$83+$K$1))+E43-F43</f>
        <v>142.15015799865023</v>
      </c>
      <c r="N43" s="36">
        <f>(D43/(裸身!$C$83+$N$1))+E43-F43</f>
        <v>373.14416474645668</v>
      </c>
      <c r="Q43" s="36">
        <f>(D43/(裸身!$C$83+$Q$1))+E43-F43</f>
        <v>426.45047399595046</v>
      </c>
      <c r="T43" s="36">
        <f>(D43/(裸身!$C$83+$T$1))+E43-F43</f>
        <v>497.52555299527558</v>
      </c>
      <c r="W43" s="13">
        <f t="shared" si="0"/>
        <v>6</v>
      </c>
      <c r="Y43" s="13">
        <f>B43/(I43+G43-C43)</f>
        <v>40</v>
      </c>
      <c r="Z43" s="13">
        <f t="shared" si="1"/>
        <v>40</v>
      </c>
    </row>
    <row r="44" spans="1:26">
      <c r="A44" s="12">
        <v>42</v>
      </c>
      <c r="B44" s="12">
        <f>裸身!S44</f>
        <v>6186.3782333995596</v>
      </c>
      <c r="C44" s="12">
        <f>裸身!V44</f>
        <v>2916.4354528883637</v>
      </c>
      <c r="D44" s="12">
        <f>裸身!B44</f>
        <v>3093.1891166997798</v>
      </c>
      <c r="E44" s="12">
        <f>裸身!E44</f>
        <v>1340.3819505699046</v>
      </c>
      <c r="F44" s="12">
        <f>裸身!E44</f>
        <v>1340.3819505699046</v>
      </c>
      <c r="G44" s="12">
        <f>裸身!W44</f>
        <v>3093.1891166997798</v>
      </c>
      <c r="H44" s="5">
        <f>(D44/(裸身!$C$83+$H$1))+E44-F44</f>
        <v>309.31891166997798</v>
      </c>
      <c r="I44" s="36">
        <f>(B44/(裸身!$T$83+$I$1))+C44-G44</f>
        <v>-22.094207976427242</v>
      </c>
      <c r="J44" s="36">
        <f>(G44-C44)*(裸身!$T$3+$J$1)-B44</f>
        <v>883.76831905708514</v>
      </c>
      <c r="K44" s="36">
        <f>(D44/(裸身!$C$83+$K$1))+E44-F44</f>
        <v>147.29471984284669</v>
      </c>
      <c r="N44" s="36">
        <f>(D44/(裸身!$C$83+$N$1))+E44-F44</f>
        <v>386.64863958747242</v>
      </c>
      <c r="Q44" s="36">
        <f>(D44/(裸身!$C$83+$Q$1))+E44-F44</f>
        <v>441.88415952854007</v>
      </c>
      <c r="T44" s="36">
        <f>(D44/(裸身!$C$83+$T$1))+E44-F44</f>
        <v>515.5315194499633</v>
      </c>
      <c r="W44" s="13">
        <f t="shared" si="0"/>
        <v>6</v>
      </c>
      <c r="Y44" s="13">
        <f>B44/(I44+G44-C44)</f>
        <v>40.000000000000028</v>
      </c>
      <c r="Z44" s="13">
        <f t="shared" si="1"/>
        <v>40</v>
      </c>
    </row>
    <row r="45" spans="1:26">
      <c r="A45" s="12">
        <v>43</v>
      </c>
      <c r="B45" s="12">
        <f>裸身!S45</f>
        <v>6405.0376684045268</v>
      </c>
      <c r="C45" s="12">
        <f>裸身!V45</f>
        <v>3019.5177579621341</v>
      </c>
      <c r="D45" s="12">
        <f>裸身!B45</f>
        <v>3202.5188342022634</v>
      </c>
      <c r="E45" s="12">
        <f>裸身!E45</f>
        <v>1387.7581614876474</v>
      </c>
      <c r="F45" s="12">
        <f>裸身!E45</f>
        <v>1387.7581614876474</v>
      </c>
      <c r="G45" s="12">
        <f>裸身!W45</f>
        <v>3202.5188342022634</v>
      </c>
      <c r="H45" s="5">
        <f>(D45/(裸身!$C$83+$H$1))+E45-F45</f>
        <v>320.25188342022625</v>
      </c>
      <c r="I45" s="36">
        <f>(B45/(裸身!$T$83+$I$1))+C45-G45</f>
        <v>-22.875134530016112</v>
      </c>
      <c r="J45" s="36">
        <f>(G45-C45)*(裸身!$T$3+$J$1)-B45</f>
        <v>915.00538120064721</v>
      </c>
      <c r="K45" s="36">
        <f>(D45/(裸身!$C$83+$K$1))+E45-F45</f>
        <v>152.50089686677438</v>
      </c>
      <c r="N45" s="36">
        <f>(D45/(裸身!$C$83+$N$1))+E45-F45</f>
        <v>400.31485427528287</v>
      </c>
      <c r="Q45" s="36">
        <f>(D45/(裸身!$C$83+$Q$1))+E45-F45</f>
        <v>457.50269060032338</v>
      </c>
      <c r="T45" s="36">
        <f>(D45/(裸身!$C$83+$T$1))+E45-F45</f>
        <v>533.75313903371057</v>
      </c>
      <c r="W45" s="13">
        <f t="shared" si="0"/>
        <v>6</v>
      </c>
      <c r="Y45" s="13">
        <f>B45/(I45+G45-C45)</f>
        <v>39.999999999999986</v>
      </c>
      <c r="Z45" s="13">
        <f t="shared" si="1"/>
        <v>40</v>
      </c>
    </row>
    <row r="46" spans="1:26">
      <c r="A46" s="12">
        <v>44</v>
      </c>
      <c r="B46" s="12">
        <f>裸身!S46</f>
        <v>6626.2546686441847</v>
      </c>
      <c r="C46" s="12">
        <f>裸身!V46</f>
        <v>3123.8057723608299</v>
      </c>
      <c r="D46" s="12">
        <f>裸身!B46</f>
        <v>3313.1273343220923</v>
      </c>
      <c r="E46" s="12">
        <f>裸身!E46</f>
        <v>1435.6885115395733</v>
      </c>
      <c r="F46" s="12">
        <f>裸身!E46</f>
        <v>1435.6885115395733</v>
      </c>
      <c r="G46" s="12">
        <f>裸身!W46</f>
        <v>3313.1273343220923</v>
      </c>
      <c r="H46" s="5">
        <f>(D46/(裸身!$C$83+$H$1))+E46-F46</f>
        <v>331.31273343220914</v>
      </c>
      <c r="I46" s="36">
        <f>(B46/(裸身!$T$83+$I$1))+C46-G46</f>
        <v>-23.665195245157975</v>
      </c>
      <c r="J46" s="36">
        <f>(G46-C46)*(裸身!$T$3+$J$1)-B46</f>
        <v>946.60780980631262</v>
      </c>
      <c r="K46" s="36">
        <f>(D46/(裸身!$C$83+$K$1))+E46-F46</f>
        <v>157.76796830105195</v>
      </c>
      <c r="N46" s="36">
        <f>(D46/(裸身!$C$83+$N$1))+E46-F46</f>
        <v>414.1409167902616</v>
      </c>
      <c r="Q46" s="36">
        <f>(D46/(裸身!$C$83+$Q$1))+E46-F46</f>
        <v>473.30390490315608</v>
      </c>
      <c r="T46" s="36">
        <f>(D46/(裸身!$C$83+$T$1))+E46-F46</f>
        <v>552.18788905368206</v>
      </c>
      <c r="W46" s="13">
        <f t="shared" si="0"/>
        <v>6</v>
      </c>
      <c r="Y46" s="13">
        <f>B46/(I46+G46-C46)</f>
        <v>40.000000000000036</v>
      </c>
      <c r="Z46" s="13">
        <f t="shared" si="1"/>
        <v>40</v>
      </c>
    </row>
    <row r="47" spans="1:26">
      <c r="A47" s="12">
        <v>45</v>
      </c>
      <c r="B47" s="12">
        <f>裸身!S47</f>
        <v>6849.9999999999973</v>
      </c>
      <c r="C47" s="12">
        <f>裸身!V47</f>
        <v>3229.2857142857129</v>
      </c>
      <c r="D47" s="12">
        <f>裸身!B47</f>
        <v>3424.9999999999986</v>
      </c>
      <c r="E47" s="12">
        <f>裸身!E47</f>
        <v>1484.1666666666661</v>
      </c>
      <c r="F47" s="12">
        <f>裸身!E47</f>
        <v>1484.1666666666661</v>
      </c>
      <c r="G47" s="12">
        <f>裸身!W47</f>
        <v>3424.9999999999986</v>
      </c>
      <c r="H47" s="5">
        <f>(D47/(裸身!$C$83+$H$1))+E47-F47</f>
        <v>342.5</v>
      </c>
      <c r="I47" s="36">
        <f>(B47/(裸身!$T$83+$I$1))+C47-G47</f>
        <v>-24.464285714285779</v>
      </c>
      <c r="J47" s="36">
        <f>(G47-C47)*(裸身!$T$3+$J$1)-B47</f>
        <v>978.5714285714339</v>
      </c>
      <c r="K47" s="36">
        <f>(D47/(裸身!$C$83+$K$1))+E47-F47</f>
        <v>163.09523809523807</v>
      </c>
      <c r="N47" s="36">
        <f>(D47/(裸身!$C$83+$N$1))+E47-F47</f>
        <v>428.12499999999977</v>
      </c>
      <c r="Q47" s="36">
        <f>(D47/(裸身!$C$83+$Q$1))+E47-F47</f>
        <v>489.28571428571422</v>
      </c>
      <c r="T47" s="36">
        <f>(D47/(裸身!$C$83+$T$1))+E47-F47</f>
        <v>570.83333333333303</v>
      </c>
      <c r="W47" s="13">
        <f t="shared" si="0"/>
        <v>6.0000000000000009</v>
      </c>
      <c r="Y47" s="13">
        <f>B47/(I47+G47-C47)</f>
        <v>39.999999999999986</v>
      </c>
      <c r="Z47" s="13">
        <f t="shared" si="1"/>
        <v>40</v>
      </c>
    </row>
    <row r="48" spans="1:26">
      <c r="A48" s="12">
        <v>46</v>
      </c>
      <c r="B48" s="12">
        <f>裸身!S48</f>
        <v>7076.2454085274258</v>
      </c>
      <c r="C48" s="12">
        <f>裸身!V48</f>
        <v>3335.9442640200723</v>
      </c>
      <c r="D48" s="12">
        <f>裸身!B48</f>
        <v>3538.1227042637129</v>
      </c>
      <c r="E48" s="12">
        <f>裸身!E48</f>
        <v>1533.1865051809423</v>
      </c>
      <c r="F48" s="12">
        <f>裸身!E48</f>
        <v>1533.1865051809423</v>
      </c>
      <c r="G48" s="12">
        <f>裸身!W48</f>
        <v>3538.1227042637129</v>
      </c>
      <c r="H48" s="5">
        <f>(D48/(裸身!$C$83+$H$1))+E48-F48</f>
        <v>353.81227042637124</v>
      </c>
      <c r="I48" s="36">
        <f>(B48/(裸身!$T$83+$I$1))+C48-G48</f>
        <v>-25.272305030454845</v>
      </c>
      <c r="J48" s="36">
        <f>(G48-C48)*(裸身!$T$3+$J$1)-B48</f>
        <v>1010.8922012181974</v>
      </c>
      <c r="K48" s="36">
        <f>(D48/(裸身!$C$83+$K$1))+E48-F48</f>
        <v>168.48203353636723</v>
      </c>
      <c r="N48" s="36">
        <f>(D48/(裸身!$C$83+$N$1))+E48-F48</f>
        <v>442.26533803296411</v>
      </c>
      <c r="Q48" s="36">
        <f>(D48/(裸身!$C$83+$Q$1))+E48-F48</f>
        <v>505.4461006091019</v>
      </c>
      <c r="T48" s="36">
        <f>(D48/(裸身!$C$83+$T$1))+E48-F48</f>
        <v>589.68711737728563</v>
      </c>
      <c r="W48" s="13">
        <f t="shared" si="0"/>
        <v>5.9999999999999982</v>
      </c>
      <c r="Y48" s="13">
        <f>B48/(I48+G48-C48)</f>
        <v>39.999999999999979</v>
      </c>
      <c r="Z48" s="13">
        <f t="shared" si="1"/>
        <v>40</v>
      </c>
    </row>
    <row r="49" spans="1:26">
      <c r="A49" s="12">
        <v>47</v>
      </c>
      <c r="B49" s="12">
        <f>裸身!S49</f>
        <v>7304.963566875269</v>
      </c>
      <c r="C49" s="12">
        <f>裸身!V49</f>
        <v>3443.7685386697694</v>
      </c>
      <c r="D49" s="12">
        <f>裸身!B49</f>
        <v>3652.4817834376345</v>
      </c>
      <c r="E49" s="12">
        <f>裸身!E49</f>
        <v>1582.7421061563082</v>
      </c>
      <c r="F49" s="12">
        <f>裸身!E49</f>
        <v>1582.7421061563082</v>
      </c>
      <c r="G49" s="12">
        <f>裸身!W49</f>
        <v>3652.4817834376345</v>
      </c>
      <c r="H49" s="5">
        <f>(D49/(裸身!$C$83+$H$1))+E49-F49</f>
        <v>365.24817834376336</v>
      </c>
      <c r="I49" s="36">
        <f>(B49/(裸身!$T$83+$I$1))+C49-G49</f>
        <v>-26.089155595983357</v>
      </c>
      <c r="J49" s="36">
        <f>(G49-C49)*(裸身!$T$3+$J$1)-B49</f>
        <v>1043.5662238393325</v>
      </c>
      <c r="K49" s="36">
        <f>(D49/(裸身!$C$83+$K$1))+E49-F49</f>
        <v>173.92770397322079</v>
      </c>
      <c r="N49" s="36">
        <f>(D49/(裸身!$C$83+$N$1))+E49-F49</f>
        <v>456.5602229297042</v>
      </c>
      <c r="Q49" s="36">
        <f>(D49/(裸身!$C$83+$Q$1))+E49-F49</f>
        <v>521.78311191966213</v>
      </c>
      <c r="T49" s="36">
        <f>(D49/(裸身!$C$83+$T$1))+E49-F49</f>
        <v>608.74696390627241</v>
      </c>
      <c r="W49" s="13">
        <f t="shared" si="0"/>
        <v>6</v>
      </c>
      <c r="Y49" s="13">
        <f>B49/(I49+G49-C49)</f>
        <v>40.000000000000007</v>
      </c>
      <c r="Z49" s="13">
        <f t="shared" si="1"/>
        <v>40</v>
      </c>
    </row>
    <row r="50" spans="1:26">
      <c r="A50" s="12">
        <v>48</v>
      </c>
      <c r="B50" s="12">
        <f>裸身!S50</f>
        <v>7536.1280247182358</v>
      </c>
      <c r="C50" s="12">
        <f>裸身!V50</f>
        <v>3552.7460687957396</v>
      </c>
      <c r="D50" s="12">
        <f>裸身!B50</f>
        <v>3768.0640123591179</v>
      </c>
      <c r="E50" s="12">
        <f>裸身!E50</f>
        <v>1632.8277386889511</v>
      </c>
      <c r="F50" s="12">
        <f>裸身!E50</f>
        <v>1632.8277386889511</v>
      </c>
      <c r="G50" s="12">
        <f>裸身!W50</f>
        <v>3768.0640123591179</v>
      </c>
      <c r="H50" s="5">
        <f>(D50/(裸身!$C$83+$H$1))+E50-F50</f>
        <v>376.80640123591184</v>
      </c>
      <c r="I50" s="36">
        <f>(B50/(裸身!$T$83+$I$1))+C50-G50</f>
        <v>-26.914742945422404</v>
      </c>
      <c r="J50" s="36">
        <f>(G50-C50)*(裸身!$T$3+$J$1)-B50</f>
        <v>1076.5897178168971</v>
      </c>
      <c r="K50" s="36">
        <f>(D50/(裸身!$C$83+$K$1))+E50-F50</f>
        <v>179.43161963614853</v>
      </c>
      <c r="N50" s="36">
        <f>(D50/(裸身!$C$83+$N$1))+E50-F50</f>
        <v>471.00800154488957</v>
      </c>
      <c r="Q50" s="36">
        <f>(D50/(裸身!$C$83+$Q$1))+E50-F50</f>
        <v>538.29485890844558</v>
      </c>
      <c r="T50" s="36">
        <f>(D50/(裸身!$C$83+$T$1))+E50-F50</f>
        <v>628.0106687265195</v>
      </c>
      <c r="W50" s="13">
        <f t="shared" si="0"/>
        <v>6.0000000000000018</v>
      </c>
      <c r="Y50" s="13">
        <f>B50/(I50+G50-C50)</f>
        <v>39.999999999999993</v>
      </c>
      <c r="Z50" s="13">
        <f t="shared" si="1"/>
        <v>40</v>
      </c>
    </row>
    <row r="51" spans="1:26">
      <c r="A51" s="12">
        <v>49</v>
      </c>
      <c r="B51" s="12">
        <f>裸身!S51</f>
        <v>7769.7131628242869</v>
      </c>
      <c r="C51" s="12">
        <f>裸身!V51</f>
        <v>3662.864776760021</v>
      </c>
      <c r="D51" s="12">
        <f>裸身!B51</f>
        <v>3884.8565814121434</v>
      </c>
      <c r="E51" s="12">
        <f>裸身!E51</f>
        <v>1683.4378519452621</v>
      </c>
      <c r="F51" s="12">
        <f>裸身!E51</f>
        <v>1683.4378519452621</v>
      </c>
      <c r="G51" s="12">
        <f>裸身!W51</f>
        <v>3884.8565814121434</v>
      </c>
      <c r="H51" s="5">
        <f>(D51/(裸身!$C$83+$H$1))+E51-F51</f>
        <v>388.48565814121412</v>
      </c>
      <c r="I51" s="36">
        <f>(B51/(裸身!$T$83+$I$1))+C51-G51</f>
        <v>-27.748975581515424</v>
      </c>
      <c r="J51" s="36">
        <f>(G51-C51)*(裸身!$T$3+$J$1)-B51</f>
        <v>1109.9590232606124</v>
      </c>
      <c r="K51" s="36">
        <f>(D51/(裸身!$C$83+$K$1))+E51-F51</f>
        <v>184.99317054343533</v>
      </c>
      <c r="N51" s="36">
        <f>(D51/(裸身!$C$83+$N$1))+E51-F51</f>
        <v>485.60707267651787</v>
      </c>
      <c r="Q51" s="36">
        <f>(D51/(裸身!$C$83+$Q$1))+E51-F51</f>
        <v>554.97951163030621</v>
      </c>
      <c r="T51" s="36">
        <f>(D51/(裸身!$C$83+$T$1))+E51-F51</f>
        <v>647.47609690202398</v>
      </c>
      <c r="W51" s="13">
        <f t="shared" si="0"/>
        <v>5.9999999999999991</v>
      </c>
      <c r="Y51" s="13">
        <f>B51/(I51+G51-C51)</f>
        <v>40.000000000000021</v>
      </c>
      <c r="Z51" s="13">
        <f t="shared" si="1"/>
        <v>40</v>
      </c>
    </row>
    <row r="52" spans="1:26">
      <c r="A52" s="12">
        <v>50</v>
      </c>
      <c r="B52" s="12">
        <f>裸身!S52</f>
        <v>8005.6941504209435</v>
      </c>
      <c r="C52" s="12">
        <f>裸身!V52</f>
        <v>3774.112956627016</v>
      </c>
      <c r="D52" s="12">
        <f>裸身!B52</f>
        <v>4002.8470752104718</v>
      </c>
      <c r="E52" s="12">
        <f>裸身!E52</f>
        <v>1734.5670659245377</v>
      </c>
      <c r="F52" s="12">
        <f>裸身!E52</f>
        <v>1734.5670659245377</v>
      </c>
      <c r="G52" s="12">
        <f>裸身!W52</f>
        <v>4002.8470752104718</v>
      </c>
      <c r="H52" s="5">
        <f>(D52/(裸身!$C$83+$H$1))+E52-F52</f>
        <v>400.28470752104727</v>
      </c>
      <c r="I52" s="36">
        <f>(B52/(裸身!$T$83+$I$1))+C52-G52</f>
        <v>-28.591764822931964</v>
      </c>
      <c r="J52" s="36">
        <f>(G52-C52)*(裸身!$T$3+$J$1)-B52</f>
        <v>1143.6705929172849</v>
      </c>
      <c r="K52" s="36">
        <f>(D52/(裸身!$C$83+$K$1))+E52-F52</f>
        <v>190.61176548621302</v>
      </c>
      <c r="N52" s="36">
        <f>(D52/(裸身!$C$83+$N$1))+E52-F52</f>
        <v>500.35588440130891</v>
      </c>
      <c r="Q52" s="36">
        <f>(D52/(裸身!$C$83+$Q$1))+E52-F52</f>
        <v>571.8352964586386</v>
      </c>
      <c r="T52" s="36">
        <f>(D52/(裸身!$C$83+$T$1))+E52-F52</f>
        <v>667.14117920174544</v>
      </c>
      <c r="W52" s="13">
        <f t="shared" si="0"/>
        <v>5.9999999999999982</v>
      </c>
      <c r="Y52" s="13">
        <f>B52/(I52+G52-C52)</f>
        <v>39.999999999999972</v>
      </c>
      <c r="Z52" s="13">
        <f t="shared" si="1"/>
        <v>40</v>
      </c>
    </row>
    <row r="53" spans="1:26">
      <c r="A53" s="12">
        <v>51</v>
      </c>
      <c r="B53" s="12">
        <f>裸身!S53</f>
        <v>8244.0469055623653</v>
      </c>
      <c r="C53" s="12">
        <f>裸身!V53</f>
        <v>3886.4792554794008</v>
      </c>
      <c r="D53" s="12">
        <f>裸身!B53</f>
        <v>4122.0234527811826</v>
      </c>
      <c r="E53" s="12">
        <f>裸身!E53</f>
        <v>1786.2101628718458</v>
      </c>
      <c r="F53" s="12">
        <f>裸身!E53</f>
        <v>1786.2101628718458</v>
      </c>
      <c r="G53" s="12">
        <f>裸身!W53</f>
        <v>4122.0234527811826</v>
      </c>
      <c r="H53" s="5">
        <f>(D53/(裸身!$C$83+$H$1))+E53-F53</f>
        <v>412.2023452781184</v>
      </c>
      <c r="I53" s="36">
        <f>(B53/(裸身!$T$83+$I$1))+C53-G53</f>
        <v>-29.443024662722564</v>
      </c>
      <c r="J53" s="36">
        <f>(G53-C53)*(裸身!$T$3+$J$1)-B53</f>
        <v>1177.7209865089098</v>
      </c>
      <c r="K53" s="36">
        <f>(D53/(裸身!$C$83+$K$1))+E53-F53</f>
        <v>196.28683108481823</v>
      </c>
      <c r="N53" s="36">
        <f>(D53/(裸身!$C$83+$N$1))+E53-F53</f>
        <v>515.25293159764783</v>
      </c>
      <c r="Q53" s="36">
        <f>(D53/(裸身!$C$83+$Q$1))+E53-F53</f>
        <v>588.8604932544547</v>
      </c>
      <c r="T53" s="36">
        <f>(D53/(裸身!$C$83+$T$1))+E53-F53</f>
        <v>687.0039087968637</v>
      </c>
      <c r="W53" s="13">
        <f t="shared" si="0"/>
        <v>6.0000000000000009</v>
      </c>
      <c r="Y53" s="13">
        <f>B53/(I53+G53-C53)</f>
        <v>39.999999999999964</v>
      </c>
      <c r="Z53" s="13">
        <f t="shared" si="1"/>
        <v>40</v>
      </c>
    </row>
    <row r="54" spans="1:26">
      <c r="A54" s="12">
        <v>52</v>
      </c>
      <c r="B54" s="12">
        <f>裸身!S54</f>
        <v>8484.7480582304943</v>
      </c>
      <c r="C54" s="12">
        <f>裸身!V54</f>
        <v>3999.9526560229474</v>
      </c>
      <c r="D54" s="12">
        <f>裸身!B54</f>
        <v>4242.3740291152471</v>
      </c>
      <c r="E54" s="12">
        <f>裸身!E54</f>
        <v>1838.3620792832737</v>
      </c>
      <c r="F54" s="12">
        <f>裸身!E54</f>
        <v>1838.3620792832737</v>
      </c>
      <c r="G54" s="12">
        <f>裸身!W54</f>
        <v>4242.3740291152471</v>
      </c>
      <c r="H54" s="5">
        <f>(D54/(裸身!$C$83+$H$1))+E54-F54</f>
        <v>424.23740291152467</v>
      </c>
      <c r="I54" s="36">
        <f>(B54/(裸身!$T$83+$I$1))+C54-G54</f>
        <v>-30.302671636537525</v>
      </c>
      <c r="J54" s="36">
        <f>(G54-C54)*(裸身!$T$3+$J$1)-B54</f>
        <v>1212.1068654614955</v>
      </c>
      <c r="K54" s="36">
        <f>(D54/(裸身!$C$83+$K$1))+E54-F54</f>
        <v>202.01781091024986</v>
      </c>
      <c r="N54" s="36">
        <f>(D54/(裸身!$C$83+$N$1))+E54-F54</f>
        <v>530.29675363940601</v>
      </c>
      <c r="Q54" s="36">
        <f>(D54/(裸身!$C$83+$Q$1))+E54-F54</f>
        <v>606.05343273074936</v>
      </c>
      <c r="T54" s="36">
        <f>(D54/(裸身!$C$83+$T$1))+E54-F54</f>
        <v>707.06233818587475</v>
      </c>
      <c r="W54" s="13">
        <f t="shared" si="0"/>
        <v>5.9999999999999982</v>
      </c>
      <c r="Y54" s="13">
        <f>B54/(I54+G54-C54)</f>
        <v>40.000000000000028</v>
      </c>
      <c r="Z54" s="13">
        <f t="shared" si="1"/>
        <v>40</v>
      </c>
    </row>
    <row r="55" spans="1:26">
      <c r="A55" s="12">
        <v>53</v>
      </c>
      <c r="B55" s="12">
        <f>裸身!S55</f>
        <v>8727.7749159328505</v>
      </c>
      <c r="C55" s="12">
        <f>裸身!V55</f>
        <v>4114.5224603683437</v>
      </c>
      <c r="D55" s="12">
        <f>裸身!B55</f>
        <v>4363.8874579664252</v>
      </c>
      <c r="E55" s="12">
        <f>裸身!E55</f>
        <v>1891.0178984521176</v>
      </c>
      <c r="F55" s="12">
        <f>裸身!E55</f>
        <v>1891.0178984521176</v>
      </c>
      <c r="G55" s="12">
        <f>裸身!W55</f>
        <v>4363.8874579664252</v>
      </c>
      <c r="H55" s="5">
        <f>(D55/(裸身!$C$83+$H$1))+E55-F55</f>
        <v>436.38874579664252</v>
      </c>
      <c r="I55" s="36">
        <f>(B55/(裸身!$T$83+$I$1))+C55-G55</f>
        <v>-31.170624699760083</v>
      </c>
      <c r="J55" s="36">
        <f>(G55-C55)*(裸身!$T$3+$J$1)-B55</f>
        <v>1246.8249879904124</v>
      </c>
      <c r="K55" s="36">
        <f>(D55/(裸身!$C$83+$K$1))+E55-F55</f>
        <v>207.80416466506767</v>
      </c>
      <c r="N55" s="36">
        <f>(D55/(裸身!$C$83+$N$1))+E55-F55</f>
        <v>545.48593224580327</v>
      </c>
      <c r="Q55" s="36">
        <f>(D55/(裸身!$C$83+$Q$1))+E55-F55</f>
        <v>623.41249399520348</v>
      </c>
      <c r="T55" s="36">
        <f>(D55/(裸身!$C$83+$T$1))+E55-F55</f>
        <v>727.31457632773754</v>
      </c>
      <c r="W55" s="13">
        <f t="shared" si="0"/>
        <v>6</v>
      </c>
      <c r="Y55" s="13">
        <f>B55/(I55+G55-C55)</f>
        <v>39.999999999999957</v>
      </c>
      <c r="Z55" s="13">
        <f t="shared" si="1"/>
        <v>40</v>
      </c>
    </row>
    <row r="56" spans="1:26">
      <c r="A56" s="12">
        <v>54</v>
      </c>
      <c r="B56" s="12">
        <f>裸身!S56</f>
        <v>8973.10543158369</v>
      </c>
      <c r="C56" s="12">
        <f>裸身!V56</f>
        <v>4230.1782748894539</v>
      </c>
      <c r="D56" s="12">
        <f>裸身!B56</f>
        <v>4486.552715791845</v>
      </c>
      <c r="E56" s="12">
        <f>裸身!E56</f>
        <v>1944.1728435097996</v>
      </c>
      <c r="F56" s="12">
        <f>裸身!E56</f>
        <v>1944.1728435097996</v>
      </c>
      <c r="G56" s="12">
        <f>裸身!W56</f>
        <v>4486.552715791845</v>
      </c>
      <c r="H56" s="5">
        <f>(D56/(裸身!$C$83+$H$1))+E56-F56</f>
        <v>448.65527157918473</v>
      </c>
      <c r="I56" s="36">
        <f>(B56/(裸身!$T$83+$I$1))+C56-G56</f>
        <v>-32.04680511279912</v>
      </c>
      <c r="J56" s="36">
        <f>(G56-C56)*(裸身!$T$3+$J$1)-B56</f>
        <v>1281.8722045119557</v>
      </c>
      <c r="K56" s="36">
        <f>(D56/(裸身!$C$83+$K$1))+E56-F56</f>
        <v>213.64536741865936</v>
      </c>
      <c r="N56" s="36">
        <f>(D56/(裸身!$C$83+$N$1))+E56-F56</f>
        <v>560.81908947398074</v>
      </c>
      <c r="Q56" s="36">
        <f>(D56/(裸身!$C$83+$Q$1))+E56-F56</f>
        <v>640.93610225597763</v>
      </c>
      <c r="T56" s="36">
        <f>(D56/(裸身!$C$83+$T$1))+E56-F56</f>
        <v>747.75878596530742</v>
      </c>
      <c r="W56" s="13">
        <f t="shared" si="0"/>
        <v>6.0000000000000009</v>
      </c>
      <c r="Y56" s="13">
        <f>B56/(I56+G56-C56)</f>
        <v>40.000000000000043</v>
      </c>
      <c r="Z56" s="13">
        <f t="shared" si="1"/>
        <v>40</v>
      </c>
    </row>
    <row r="57" spans="1:26">
      <c r="A57" s="12">
        <v>55</v>
      </c>
      <c r="B57" s="12">
        <f>裸身!S57</f>
        <v>9220.7181734773549</v>
      </c>
      <c r="C57" s="12">
        <f>裸身!V57</f>
        <v>4346.9099960678959</v>
      </c>
      <c r="D57" s="12">
        <f>裸身!B57</f>
        <v>4610.3590867386774</v>
      </c>
      <c r="E57" s="12">
        <f>裸身!E57</f>
        <v>1997.8222709200936</v>
      </c>
      <c r="F57" s="12">
        <f>裸身!E57</f>
        <v>1997.8222709200936</v>
      </c>
      <c r="G57" s="12">
        <f>裸身!W57</f>
        <v>4610.3590867386774</v>
      </c>
      <c r="H57" s="5">
        <f>(D57/(裸身!$C$83+$H$1))+E57-F57</f>
        <v>461.03590867386765</v>
      </c>
      <c r="I57" s="36">
        <f>(B57/(裸身!$T$83+$I$1))+C57-G57</f>
        <v>-32.931136333847462</v>
      </c>
      <c r="J57" s="36">
        <f>(G57-C57)*(裸身!$T$3+$J$1)-B57</f>
        <v>1317.2454533539058</v>
      </c>
      <c r="K57" s="36">
        <f>(D57/(裸身!$C$83+$K$1))+E57-F57</f>
        <v>219.54090889231793</v>
      </c>
      <c r="N57" s="36">
        <f>(D57/(裸身!$C$83+$N$1))+E57-F57</f>
        <v>576.29488584233468</v>
      </c>
      <c r="Q57" s="36">
        <f>(D57/(裸身!$C$83+$Q$1))+E57-F57</f>
        <v>658.62272667695379</v>
      </c>
      <c r="T57" s="36">
        <f>(D57/(裸身!$C$83+$T$1))+E57-F57</f>
        <v>768.39318112311275</v>
      </c>
      <c r="W57" s="13">
        <f t="shared" si="0"/>
        <v>6.0000000000000009</v>
      </c>
      <c r="Y57" s="13">
        <f>B57/(I57+G57-C57)</f>
        <v>39.999999999999972</v>
      </c>
      <c r="Z57" s="13">
        <f t="shared" si="1"/>
        <v>40</v>
      </c>
    </row>
    <row r="58" spans="1:26">
      <c r="A58" s="12">
        <v>56</v>
      </c>
      <c r="B58" s="12">
        <f>裸身!S58</f>
        <v>9470.5922971816417</v>
      </c>
      <c r="C58" s="12">
        <f>裸身!V58</f>
        <v>4464.7077972427742</v>
      </c>
      <c r="D58" s="12">
        <f>裸身!B58</f>
        <v>4735.2961485908208</v>
      </c>
      <c r="E58" s="12">
        <f>裸身!E58</f>
        <v>2051.9616643893555</v>
      </c>
      <c r="F58" s="12">
        <f>裸身!E58</f>
        <v>2051.9616643893555</v>
      </c>
      <c r="G58" s="12">
        <f>裸身!W58</f>
        <v>4735.2961485908208</v>
      </c>
      <c r="H58" s="5">
        <f>(D58/(裸身!$C$83+$H$1))+E58-F58</f>
        <v>473.5296148590819</v>
      </c>
      <c r="I58" s="36">
        <f>(B58/(裸身!$T$83+$I$1))+C58-G58</f>
        <v>-33.823543918505493</v>
      </c>
      <c r="J58" s="36">
        <f>(G58-C58)*(裸身!$T$3+$J$1)-B58</f>
        <v>1352.9417567402252</v>
      </c>
      <c r="K58" s="36">
        <f>(D58/(裸身!$C$83+$K$1))+E58-F58</f>
        <v>225.49029279003889</v>
      </c>
      <c r="N58" s="36">
        <f>(D58/(裸身!$C$83+$N$1))+E58-F58</f>
        <v>591.91201857385249</v>
      </c>
      <c r="Q58" s="36">
        <f>(D58/(裸身!$C$83+$Q$1))+E58-F58</f>
        <v>676.47087837011713</v>
      </c>
      <c r="T58" s="36">
        <f>(D58/(裸身!$C$83+$T$1))+E58-F58</f>
        <v>789.21602476513681</v>
      </c>
      <c r="W58" s="13">
        <f t="shared" si="0"/>
        <v>6</v>
      </c>
      <c r="Y58" s="13">
        <f>B58/(I58+G58-C58)</f>
        <v>39.999999999999979</v>
      </c>
      <c r="Z58" s="13">
        <f t="shared" si="1"/>
        <v>40</v>
      </c>
    </row>
    <row r="59" spans="1:26">
      <c r="A59" s="12">
        <v>57</v>
      </c>
      <c r="B59" s="12">
        <f>裸身!S59</f>
        <v>9722.7075191964504</v>
      </c>
      <c r="C59" s="12">
        <f>裸身!V59</f>
        <v>4583.5621161926119</v>
      </c>
      <c r="D59" s="12">
        <f>裸身!B59</f>
        <v>4861.3537595982252</v>
      </c>
      <c r="E59" s="12">
        <f>裸身!E59</f>
        <v>2106.5866291592311</v>
      </c>
      <c r="F59" s="12">
        <f>裸身!E59</f>
        <v>2106.5866291592311</v>
      </c>
      <c r="G59" s="12">
        <f>裸身!W59</f>
        <v>4861.3537595982252</v>
      </c>
      <c r="H59" s="5">
        <f>(D59/(裸身!$C$83+$H$1))+E59-F59</f>
        <v>486.13537595982234</v>
      </c>
      <c r="I59" s="36">
        <f>(B59/(裸身!$T$83+$I$1))+C59-G59</f>
        <v>-34.723955425702115</v>
      </c>
      <c r="J59" s="36">
        <f>(G59-C59)*(裸身!$T$3+$J$1)-B59</f>
        <v>1388.958217028081</v>
      </c>
      <c r="K59" s="36">
        <f>(D59/(裸身!$C$83+$K$1))+E59-F59</f>
        <v>231.4930361713441</v>
      </c>
      <c r="N59" s="36">
        <f>(D59/(裸身!$C$83+$N$1))+E59-F59</f>
        <v>607.66921994977838</v>
      </c>
      <c r="Q59" s="36">
        <f>(D59/(裸身!$C$83+$Q$1))+E59-F59</f>
        <v>694.4791085140323</v>
      </c>
      <c r="T59" s="36">
        <f>(D59/(裸身!$C$83+$T$1))+E59-F59</f>
        <v>810.22562659970436</v>
      </c>
      <c r="W59" s="13">
        <f t="shared" si="0"/>
        <v>5.9999999999999991</v>
      </c>
      <c r="Y59" s="13">
        <f>B59/(I59+G59-C59)</f>
        <v>40.000000000000014</v>
      </c>
      <c r="Z59" s="13">
        <f t="shared" si="1"/>
        <v>40</v>
      </c>
    </row>
    <row r="60" spans="1:26">
      <c r="A60" s="12">
        <v>58</v>
      </c>
      <c r="B60" s="12">
        <f>裸身!S60</f>
        <v>9977.04409223732</v>
      </c>
      <c r="C60" s="12">
        <f>裸身!V60</f>
        <v>4703.4636434833083</v>
      </c>
      <c r="D60" s="12">
        <f>裸身!B60</f>
        <v>4988.52204611866</v>
      </c>
      <c r="E60" s="12">
        <f>裸身!E60</f>
        <v>2161.6928866514195</v>
      </c>
      <c r="F60" s="12">
        <f>裸身!E60</f>
        <v>2161.6928866514195</v>
      </c>
      <c r="G60" s="12">
        <f>裸身!W60</f>
        <v>4988.52204611866</v>
      </c>
      <c r="H60" s="5">
        <f>(D60/(裸身!$C$83+$H$1))+E60-F60</f>
        <v>498.852204611866</v>
      </c>
      <c r="I60" s="36">
        <f>(B60/(裸身!$T$83+$I$1))+C60-G60</f>
        <v>-35.632300329418285</v>
      </c>
      <c r="J60" s="36">
        <f>(G60-C60)*(裸身!$T$3+$J$1)-B60</f>
        <v>1425.2920131767496</v>
      </c>
      <c r="K60" s="36">
        <f>(D60/(裸身!$C$83+$K$1))+E60-F60</f>
        <v>237.54866886279342</v>
      </c>
      <c r="N60" s="36">
        <f>(D60/(裸身!$C$83+$N$1))+E60-F60</f>
        <v>623.56525576483227</v>
      </c>
      <c r="Q60" s="36">
        <f>(D60/(裸身!$C$83+$Q$1))+E60-F60</f>
        <v>712.64600658837981</v>
      </c>
      <c r="T60" s="36">
        <f>(D60/(裸身!$C$83+$T$1))+E60-F60</f>
        <v>831.42034101977652</v>
      </c>
      <c r="W60" s="13">
        <f t="shared" si="0"/>
        <v>6.0000000000000009</v>
      </c>
      <c r="Y60" s="13">
        <f>B60/(I60+G60-C60)</f>
        <v>39.999999999999929</v>
      </c>
      <c r="Z60" s="13">
        <f t="shared" si="1"/>
        <v>40</v>
      </c>
    </row>
    <row r="61" spans="1:26">
      <c r="A61" s="12">
        <v>59</v>
      </c>
      <c r="B61" s="12">
        <f>裸身!S61</f>
        <v>10233.582782017422</v>
      </c>
      <c r="C61" s="12">
        <f>裸身!V61</f>
        <v>4824.4033115224993</v>
      </c>
      <c r="D61" s="12">
        <f>裸身!B61</f>
        <v>5116.7913910087109</v>
      </c>
      <c r="E61" s="12">
        <f>裸身!E61</f>
        <v>2217.2762694371081</v>
      </c>
      <c r="F61" s="12">
        <f>裸身!E61</f>
        <v>2217.2762694371081</v>
      </c>
      <c r="G61" s="12">
        <f>裸身!W61</f>
        <v>5116.7913910087109</v>
      </c>
      <c r="H61" s="5">
        <f>(D61/(裸身!$C$83+$H$1))+E61-F61</f>
        <v>511.679139100871</v>
      </c>
      <c r="I61" s="36">
        <f>(B61/(裸身!$T$83+$I$1))+C61-G61</f>
        <v>-36.548509935775655</v>
      </c>
      <c r="J61" s="36">
        <f>(G61-C61)*(裸身!$T$3+$J$1)-B61</f>
        <v>1461.9403974310426</v>
      </c>
      <c r="K61" s="36">
        <f>(D61/(裸身!$C$83+$K$1))+E61-F61</f>
        <v>243.6567329051768</v>
      </c>
      <c r="N61" s="36">
        <f>(D61/(裸身!$C$83+$N$1))+E61-F61</f>
        <v>639.59892387608897</v>
      </c>
      <c r="Q61" s="36">
        <f>(D61/(裸身!$C$83+$Q$1))+E61-F61</f>
        <v>730.97019871552993</v>
      </c>
      <c r="T61" s="36">
        <f>(D61/(裸身!$C$83+$T$1))+E61-F61</f>
        <v>852.79856516811833</v>
      </c>
      <c r="W61" s="13">
        <f t="shared" si="0"/>
        <v>6.0000000000000009</v>
      </c>
      <c r="Y61" s="13">
        <f>B61/(I61+G61-C61)</f>
        <v>39.999999999999936</v>
      </c>
      <c r="Z61" s="13">
        <f t="shared" si="1"/>
        <v>40</v>
      </c>
    </row>
    <row r="62" spans="1:26">
      <c r="A62" s="12">
        <v>60</v>
      </c>
      <c r="B62" s="12">
        <f>裸身!S62</f>
        <v>10492.304845413262</v>
      </c>
      <c r="C62" s="12">
        <f>裸身!V62</f>
        <v>4946.3722842662519</v>
      </c>
      <c r="D62" s="12">
        <f>裸身!B62</f>
        <v>5246.1524227066311</v>
      </c>
      <c r="E62" s="12">
        <f>裸身!E62</f>
        <v>2273.3327165062069</v>
      </c>
      <c r="F62" s="12">
        <f>裸身!E62</f>
        <v>2273.3327165062069</v>
      </c>
      <c r="G62" s="12">
        <f>裸身!W62</f>
        <v>5246.1524227066311</v>
      </c>
      <c r="H62" s="5">
        <f>(D62/(裸身!$C$83+$H$1))+E62-F62</f>
        <v>524.6152422706632</v>
      </c>
      <c r="I62" s="36">
        <f>(B62/(裸身!$T$83+$I$1))+C62-G62</f>
        <v>-37.472517305047404</v>
      </c>
      <c r="J62" s="36">
        <f>(G62-C62)*(裸身!$T$3+$J$1)-B62</f>
        <v>1498.9006922019071</v>
      </c>
      <c r="K62" s="36">
        <f>(D62/(裸身!$C$83+$K$1))+E62-F62</f>
        <v>249.81678203364891</v>
      </c>
      <c r="N62" s="36">
        <f>(D62/(裸身!$C$83+$N$1))+E62-F62</f>
        <v>655.76905283832866</v>
      </c>
      <c r="Q62" s="36">
        <f>(D62/(裸身!$C$83+$Q$1))+E62-F62</f>
        <v>749.45034610094717</v>
      </c>
      <c r="T62" s="36">
        <f>(D62/(裸身!$C$83+$T$1))+E62-F62</f>
        <v>874.35873711777185</v>
      </c>
      <c r="W62" s="13">
        <f t="shared" si="0"/>
        <v>6</v>
      </c>
      <c r="Y62" s="13">
        <f>B62/(I62+G62-C62)</f>
        <v>39.999999999999957</v>
      </c>
      <c r="Z62" s="13">
        <f t="shared" si="1"/>
        <v>40</v>
      </c>
    </row>
    <row r="63" spans="1:26">
      <c r="A63" s="12">
        <v>61</v>
      </c>
      <c r="B63" s="12">
        <f>裸身!S63</f>
        <v>10753.192009909531</v>
      </c>
      <c r="C63" s="12">
        <f>裸身!V63</f>
        <v>5069.3619475287787</v>
      </c>
      <c r="D63" s="12">
        <f>裸身!B63</f>
        <v>5376.5960049547657</v>
      </c>
      <c r="E63" s="12">
        <f>裸身!E63</f>
        <v>2329.8582688137317</v>
      </c>
      <c r="F63" s="12">
        <f>裸身!E63</f>
        <v>2329.8582688137317</v>
      </c>
      <c r="G63" s="12">
        <f>裸身!W63</f>
        <v>5376.5960049547657</v>
      </c>
      <c r="H63" s="5">
        <f>(D63/(裸身!$C$83+$H$1))+E63-F63</f>
        <v>537.65960049547675</v>
      </c>
      <c r="I63" s="36">
        <f>(B63/(裸身!$T$83+$I$1))+C63-G63</f>
        <v>-38.404257178248372</v>
      </c>
      <c r="J63" s="36">
        <f>(G63-C63)*(裸身!$T$3+$J$1)-B63</f>
        <v>1536.1702871299476</v>
      </c>
      <c r="K63" s="36">
        <f>(D63/(裸身!$C$83+$K$1))+E63-F63</f>
        <v>256.02838118832233</v>
      </c>
      <c r="N63" s="36">
        <f>(D63/(裸身!$C$83+$N$1))+E63-F63</f>
        <v>672.0745006193456</v>
      </c>
      <c r="Q63" s="36">
        <f>(D63/(裸身!$C$83+$Q$1))+E63-F63</f>
        <v>768.08514356496653</v>
      </c>
      <c r="T63" s="36">
        <f>(D63/(裸身!$C$83+$T$1))+E63-F63</f>
        <v>896.09933415912747</v>
      </c>
      <c r="W63" s="13">
        <f t="shared" si="0"/>
        <v>6.0000000000000009</v>
      </c>
      <c r="Y63" s="13">
        <f>B63/(I63+G63-C63)</f>
        <v>39.99999999999995</v>
      </c>
      <c r="Z63" s="13">
        <f t="shared" si="1"/>
        <v>40</v>
      </c>
    </row>
    <row r="64" spans="1:26">
      <c r="A64" s="12">
        <v>62</v>
      </c>
      <c r="B64" s="12">
        <f>裸身!S64</f>
        <v>11016.22645422859</v>
      </c>
      <c r="C64" s="12">
        <f>裸身!V64</f>
        <v>5193.3638998506212</v>
      </c>
      <c r="D64" s="12">
        <f>裸身!B64</f>
        <v>5508.1132271142951</v>
      </c>
      <c r="E64" s="12">
        <f>裸身!E64</f>
        <v>2386.8490650828612</v>
      </c>
      <c r="F64" s="12">
        <f>裸身!E64</f>
        <v>2386.8490650828612</v>
      </c>
      <c r="G64" s="12">
        <f>裸身!W64</f>
        <v>5508.1132271142951</v>
      </c>
      <c r="H64" s="5">
        <f>(D64/(裸身!$C$83+$H$1))+E64-F64</f>
        <v>550.81132271142951</v>
      </c>
      <c r="I64" s="36">
        <f>(B64/(裸身!$T$83+$I$1))+C64-G64</f>
        <v>-39.343665907958894</v>
      </c>
      <c r="J64" s="36">
        <f>(G64-C64)*(裸身!$T$3+$J$1)-B64</f>
        <v>1573.7466363183648</v>
      </c>
      <c r="K64" s="36">
        <f>(D64/(裸身!$C$83+$K$1))+E64-F64</f>
        <v>262.29110605306187</v>
      </c>
      <c r="N64" s="36">
        <f>(D64/(裸身!$C$83+$N$1))+E64-F64</f>
        <v>688.514153389287</v>
      </c>
      <c r="Q64" s="36">
        <f>(D64/(裸身!$C$83+$Q$1))+E64-F64</f>
        <v>786.87331815918515</v>
      </c>
      <c r="T64" s="36">
        <f>(D64/(裸身!$C$83+$T$1))+E64-F64</f>
        <v>918.01887118571585</v>
      </c>
      <c r="W64" s="13">
        <f t="shared" si="0"/>
        <v>6</v>
      </c>
      <c r="Y64" s="13">
        <f>B64/(I64+G64-C64)</f>
        <v>39.999999999999964</v>
      </c>
      <c r="Z64" s="13">
        <f t="shared" si="1"/>
        <v>40</v>
      </c>
    </row>
    <row r="65" spans="1:26">
      <c r="A65" s="12">
        <v>63</v>
      </c>
      <c r="B65" s="12">
        <f>裸身!S65</f>
        <v>11281.390790058274</v>
      </c>
      <c r="C65" s="12">
        <f>裸身!V65</f>
        <v>5318.3699438846152</v>
      </c>
      <c r="D65" s="12">
        <f>裸身!B65</f>
        <v>5640.6953950291372</v>
      </c>
      <c r="E65" s="12">
        <f>裸身!E65</f>
        <v>2444.3013378459596</v>
      </c>
      <c r="F65" s="12">
        <f>裸身!E65</f>
        <v>2444.3013378459596</v>
      </c>
      <c r="G65" s="12">
        <f>裸身!W65</f>
        <v>5640.6953950291372</v>
      </c>
      <c r="H65" s="5">
        <f>(D65/(裸身!$C$83+$H$1))+E65-F65</f>
        <v>564.06953950291381</v>
      </c>
      <c r="I65" s="36">
        <f>(B65/(裸身!$T$83+$I$1))+C65-G65</f>
        <v>-40.290681393064915</v>
      </c>
      <c r="J65" s="36">
        <f>(G65-C65)*(裸身!$T$3+$J$1)-B65</f>
        <v>1611.6272557226075</v>
      </c>
      <c r="K65" s="36">
        <f>(D65/(裸身!$C$83+$K$1))+E65-F65</f>
        <v>268.60454262043504</v>
      </c>
      <c r="N65" s="36">
        <f>(D65/(裸身!$C$83+$N$1))+E65-F65</f>
        <v>705.08692437864238</v>
      </c>
      <c r="Q65" s="36">
        <f>(D65/(裸身!$C$83+$Q$1))+E65-F65</f>
        <v>805.81362786130512</v>
      </c>
      <c r="T65" s="36">
        <f>(D65/(裸身!$C$83+$T$1))+E65-F65</f>
        <v>940.11589917152287</v>
      </c>
      <c r="W65" s="13">
        <f t="shared" si="0"/>
        <v>6</v>
      </c>
      <c r="Y65" s="13">
        <f>B65/(I65+G65-C65)</f>
        <v>39.999999999999964</v>
      </c>
      <c r="Z65" s="13">
        <f t="shared" si="1"/>
        <v>40</v>
      </c>
    </row>
    <row r="66" spans="1:26">
      <c r="A66" s="12">
        <v>64</v>
      </c>
      <c r="B66" s="12">
        <f>裸身!S66</f>
        <v>11548.66804479892</v>
      </c>
      <c r="C66" s="12">
        <f>裸身!V66</f>
        <v>5444.3720782623477</v>
      </c>
      <c r="D66" s="12">
        <f>裸身!B66</f>
        <v>5774.3340223994601</v>
      </c>
      <c r="E66" s="12">
        <f>裸身!E66</f>
        <v>2502.2114097064327</v>
      </c>
      <c r="F66" s="12">
        <f>裸身!E66</f>
        <v>2502.2114097064327</v>
      </c>
      <c r="G66" s="12">
        <f>裸身!W66</f>
        <v>5774.3340223994601</v>
      </c>
      <c r="H66" s="5">
        <f>(D66/(裸身!$C$83+$H$1))+E66-F66</f>
        <v>577.43340223994574</v>
      </c>
      <c r="I66" s="36">
        <f>(B66/(裸身!$T$83+$I$1))+C66-G66</f>
        <v>-41.245243017139728</v>
      </c>
      <c r="J66" s="36">
        <f>(G66-C66)*(裸身!$T$3+$J$1)-B66</f>
        <v>1649.8097206855746</v>
      </c>
      <c r="K66" s="36">
        <f>(D66/(裸身!$C$83+$K$1))+E66-F66</f>
        <v>274.96828678092652</v>
      </c>
      <c r="N66" s="36">
        <f>(D66/(裸身!$C$83+$N$1))+E66-F66</f>
        <v>721.79175279993251</v>
      </c>
      <c r="Q66" s="36">
        <f>(D66/(裸身!$C$83+$Q$1))+E66-F66</f>
        <v>824.90486034278001</v>
      </c>
      <c r="T66" s="36">
        <f>(D66/(裸身!$C$83+$T$1))+E66-F66</f>
        <v>962.3890037332435</v>
      </c>
      <c r="W66" s="13">
        <f t="shared" si="0"/>
        <v>5.9999999999999991</v>
      </c>
      <c r="Y66" s="13">
        <f>B66/(I66+G66-C66)</f>
        <v>40.00000000000005</v>
      </c>
      <c r="Z66" s="13">
        <f t="shared" si="1"/>
        <v>40</v>
      </c>
    </row>
    <row r="67" spans="1:26">
      <c r="A67" s="12">
        <v>65</v>
      </c>
      <c r="B67" s="12">
        <f>裸身!S67</f>
        <v>11818.041645257972</v>
      </c>
      <c r="C67" s="12">
        <f>裸身!V67</f>
        <v>5571.3624899073293</v>
      </c>
      <c r="D67" s="12">
        <f>裸身!B67</f>
        <v>5909.020822628986</v>
      </c>
      <c r="E67" s="12">
        <f>裸身!E67</f>
        <v>2560.5756898058939</v>
      </c>
      <c r="F67" s="12">
        <f>裸身!E67</f>
        <v>2560.5756898058939</v>
      </c>
      <c r="G67" s="12">
        <f>裸身!W67</f>
        <v>5909.020822628986</v>
      </c>
      <c r="H67" s="5">
        <f>(D67/(裸身!$C$83+$H$1))+E67-F67</f>
        <v>590.9020822628986</v>
      </c>
      <c r="I67" s="36">
        <f>(B67/(裸身!$T$83+$I$1))+C67-G67</f>
        <v>-42.207291590207205</v>
      </c>
      <c r="J67" s="36">
        <f>(G67-C67)*(裸身!$T$3+$J$1)-B67</f>
        <v>1688.2916636082973</v>
      </c>
      <c r="K67" s="36">
        <f>(D67/(裸身!$C$83+$K$1))+E67-F67</f>
        <v>281.38194393471349</v>
      </c>
      <c r="N67" s="36">
        <f>(D67/(裸身!$C$83+$N$1))+E67-F67</f>
        <v>738.62760282862337</v>
      </c>
      <c r="Q67" s="36">
        <f>(D67/(裸身!$C$83+$Q$1))+E67-F67</f>
        <v>844.14583180414093</v>
      </c>
      <c r="T67" s="36">
        <f>(D67/(裸身!$C$83+$T$1))+E67-F67</f>
        <v>984.83680377149767</v>
      </c>
      <c r="W67" s="13">
        <f t="shared" si="0"/>
        <v>6</v>
      </c>
      <c r="Y67" s="13">
        <f>B67/(I67+G67-C67)</f>
        <v>39.999999999999972</v>
      </c>
      <c r="Z67" s="13">
        <f t="shared" si="1"/>
        <v>40</v>
      </c>
    </row>
    <row r="68" spans="1:26">
      <c r="A68" s="12">
        <v>66</v>
      </c>
      <c r="B68" s="12">
        <f>裸身!S68</f>
        <v>12089.495402226057</v>
      </c>
      <c r="C68" s="12">
        <f>裸身!V68</f>
        <v>5699.3335467637125</v>
      </c>
      <c r="D68" s="12">
        <f>裸身!B68</f>
        <v>6044.7477011130286</v>
      </c>
      <c r="E68" s="12">
        <f>裸身!E68</f>
        <v>2619.3906704823125</v>
      </c>
      <c r="F68" s="12">
        <f>裸身!E68</f>
        <v>2619.3906704823125</v>
      </c>
      <c r="G68" s="12">
        <f>裸身!W68</f>
        <v>6044.7477011130286</v>
      </c>
      <c r="H68" s="5">
        <f>(D68/(裸身!$C$83+$H$1))+E68-F68</f>
        <v>604.47477011130286</v>
      </c>
      <c r="I68" s="36">
        <f>(B68/(裸身!$T$83+$I$1))+C68-G68</f>
        <v>-43.17676929366462</v>
      </c>
      <c r="J68" s="36">
        <f>(G68-C68)*(裸身!$T$3+$J$1)-B68</f>
        <v>1727.0707717465848</v>
      </c>
      <c r="K68" s="36">
        <f>(D68/(裸身!$C$83+$K$1))+E68-F68</f>
        <v>287.84512862442989</v>
      </c>
      <c r="N68" s="36">
        <f>(D68/(裸身!$C$83+$N$1))+E68-F68</f>
        <v>755.59346263912857</v>
      </c>
      <c r="Q68" s="36">
        <f>(D68/(裸身!$C$83+$Q$1))+E68-F68</f>
        <v>863.53538587328967</v>
      </c>
      <c r="T68" s="36">
        <f>(D68/(裸身!$C$83+$T$1))+E68-F68</f>
        <v>1007.4579501855046</v>
      </c>
      <c r="W68" s="13">
        <f t="shared" ref="W68:W102" si="2">D68/(T68+F68-E68)</f>
        <v>6.0000000000000009</v>
      </c>
      <c r="Y68" s="13">
        <f>B68/(I68+G68-C68)</f>
        <v>40</v>
      </c>
      <c r="Z68" s="13">
        <f t="shared" ref="Z68:Z102" si="3">(B68+J68)/(G68-C68)</f>
        <v>40</v>
      </c>
    </row>
    <row r="69" spans="1:26">
      <c r="A69" s="12">
        <v>67</v>
      </c>
      <c r="B69" s="12">
        <f>裸身!S69</f>
        <v>12363.013495874502</v>
      </c>
      <c r="C69" s="12">
        <f>裸身!V69</f>
        <v>5828.2777909122651</v>
      </c>
      <c r="D69" s="12">
        <f>裸身!B69</f>
        <v>6181.506747937251</v>
      </c>
      <c r="E69" s="12">
        <f>裸身!E69</f>
        <v>2678.6529241061421</v>
      </c>
      <c r="F69" s="12">
        <f>裸身!E69</f>
        <v>2678.6529241061421</v>
      </c>
      <c r="G69" s="12">
        <f>裸身!W69</f>
        <v>6181.506747937251</v>
      </c>
      <c r="H69" s="5">
        <f>(D69/(裸身!$C$83+$H$1))+E69-F69</f>
        <v>618.1506747937251</v>
      </c>
      <c r="I69" s="36">
        <f>(B69/(裸身!$T$83+$I$1))+C69-G69</f>
        <v>-44.153619628123124</v>
      </c>
      <c r="J69" s="36">
        <f>(G69-C69)*(裸身!$T$3+$J$1)-B69</f>
        <v>1766.1447851249341</v>
      </c>
      <c r="K69" s="36">
        <f>(D69/(裸身!$C$83+$K$1))+E69-F69</f>
        <v>294.35746418748795</v>
      </c>
      <c r="N69" s="36">
        <f>(D69/(裸身!$C$83+$N$1))+E69-F69</f>
        <v>772.68834349215649</v>
      </c>
      <c r="Q69" s="36">
        <f>(D69/(裸身!$C$83+$Q$1))+E69-F69</f>
        <v>883.0723925624643</v>
      </c>
      <c r="T69" s="36">
        <f>(D69/(裸身!$C$83+$T$1))+E69-F69</f>
        <v>1030.2511246562085</v>
      </c>
      <c r="W69" s="13">
        <f t="shared" si="2"/>
        <v>6</v>
      </c>
      <c r="Y69" s="13">
        <f>B69/(I69+G69-C69)</f>
        <v>39.999999999999972</v>
      </c>
      <c r="Z69" s="13">
        <f t="shared" si="3"/>
        <v>40</v>
      </c>
    </row>
    <row r="70" spans="1:26">
      <c r="A70" s="12">
        <v>68</v>
      </c>
      <c r="B70" s="12">
        <f>裸身!S70</f>
        <v>12638.580461918324</v>
      </c>
      <c r="C70" s="12">
        <f>裸身!V70</f>
        <v>5958.1879320472099</v>
      </c>
      <c r="D70" s="12">
        <f>裸身!B70</f>
        <v>6319.2902309591618</v>
      </c>
      <c r="E70" s="12">
        <f>裸身!E70</f>
        <v>2738.3591000823035</v>
      </c>
      <c r="F70" s="12">
        <f>裸身!E70</f>
        <v>2738.3591000823035</v>
      </c>
      <c r="G70" s="12">
        <f>裸身!W70</f>
        <v>6319.2902309591618</v>
      </c>
      <c r="H70" s="5">
        <f>(D70/(裸身!$C$83+$H$1))+E70-F70</f>
        <v>631.92902309591591</v>
      </c>
      <c r="I70" s="36">
        <f>(B70/(裸身!$T$83+$I$1))+C70-G70</f>
        <v>-45.137787363993993</v>
      </c>
      <c r="J70" s="36">
        <f>(G70-C70)*(裸身!$T$3+$J$1)-B70</f>
        <v>1805.5114945597543</v>
      </c>
      <c r="K70" s="36">
        <f>(D70/(裸身!$C$83+$K$1))+E70-F70</f>
        <v>300.91858242662693</v>
      </c>
      <c r="N70" s="36">
        <f>(D70/(裸身!$C$83+$N$1))+E70-F70</f>
        <v>789.91127886989534</v>
      </c>
      <c r="Q70" s="36">
        <f>(D70/(裸身!$C$83+$Q$1))+E70-F70</f>
        <v>902.75574727988032</v>
      </c>
      <c r="T70" s="36">
        <f>(D70/(裸身!$C$83+$T$1))+E70-F70</f>
        <v>1053.2150384931938</v>
      </c>
      <c r="W70" s="13">
        <f t="shared" si="2"/>
        <v>5.9999999999999991</v>
      </c>
      <c r="Y70" s="13">
        <f>B70/(I70+G70-C70)</f>
        <v>40.000000000000014</v>
      </c>
      <c r="Z70" s="13">
        <f t="shared" si="3"/>
        <v>40</v>
      </c>
    </row>
    <row r="71" spans="1:26">
      <c r="A71" s="12">
        <v>69</v>
      </c>
      <c r="B71" s="12">
        <f>裸身!S71</f>
        <v>12916.181178494639</v>
      </c>
      <c r="C71" s="12">
        <f>裸身!V71</f>
        <v>6089.0568412903294</v>
      </c>
      <c r="D71" s="12">
        <f>裸身!B71</f>
        <v>6458.0905892473193</v>
      </c>
      <c r="E71" s="12">
        <f>裸身!E71</f>
        <v>2798.5059220071716</v>
      </c>
      <c r="F71" s="12">
        <f>裸身!E71</f>
        <v>2798.5059220071716</v>
      </c>
      <c r="G71" s="12">
        <f>裸身!W71</f>
        <v>6458.0905892473193</v>
      </c>
      <c r="H71" s="5">
        <f>(D71/(裸身!$C$83+$H$1))+E71-F71</f>
        <v>645.8090589247322</v>
      </c>
      <c r="I71" s="36">
        <f>(B71/(裸身!$T$83+$I$1))+C71-G71</f>
        <v>-46.129218494624183</v>
      </c>
      <c r="J71" s="36">
        <f>(G71-C71)*(裸身!$T$3+$J$1)-B71</f>
        <v>1845.1687397849546</v>
      </c>
      <c r="K71" s="36">
        <f>(D71/(裸身!$C$83+$K$1))+E71-F71</f>
        <v>307.52812329749122</v>
      </c>
      <c r="N71" s="36">
        <f>(D71/(裸身!$C$83+$N$1))+E71-F71</f>
        <v>807.26132365591502</v>
      </c>
      <c r="Q71" s="36">
        <f>(D71/(裸身!$C$83+$Q$1))+E71-F71</f>
        <v>922.58436989247411</v>
      </c>
      <c r="T71" s="36">
        <f>(D71/(裸身!$C$83+$T$1))+E71-F71</f>
        <v>1076.3484315412197</v>
      </c>
      <c r="W71" s="13">
        <f t="shared" si="2"/>
        <v>6.0000000000000009</v>
      </c>
      <c r="Y71" s="13">
        <f>B71/(I71+G71-C71)</f>
        <v>40.000000000000043</v>
      </c>
      <c r="Z71" s="13">
        <f t="shared" si="3"/>
        <v>40</v>
      </c>
    </row>
    <row r="72" spans="1:26">
      <c r="A72" s="12">
        <v>70</v>
      </c>
      <c r="B72" s="12">
        <f>裸身!S72</f>
        <v>13195.800853708794</v>
      </c>
      <c r="C72" s="12">
        <f>裸身!V72</f>
        <v>6220.8775453198596</v>
      </c>
      <c r="D72" s="12">
        <f>裸身!B72</f>
        <v>6597.9004268543968</v>
      </c>
      <c r="E72" s="12">
        <f>裸身!E72</f>
        <v>2859.0901849702386</v>
      </c>
      <c r="F72" s="12">
        <f>裸身!E72</f>
        <v>2859.0901849702386</v>
      </c>
      <c r="G72" s="12">
        <f>裸身!W72</f>
        <v>6597.9004268543968</v>
      </c>
      <c r="H72" s="5">
        <f>(D72/(裸身!$C$83+$H$1))+E72-F72</f>
        <v>659.7900426854394</v>
      </c>
      <c r="I72" s="36">
        <f>(B72/(裸身!$T$83+$I$1))+C72-G72</f>
        <v>-47.12786019181749</v>
      </c>
      <c r="J72" s="36">
        <f>(G72-C72)*(裸身!$T$3+$J$1)-B72</f>
        <v>1885.1144076726941</v>
      </c>
      <c r="K72" s="36">
        <f>(D72/(裸身!$C$83+$K$1))+E72-F72</f>
        <v>314.18573461211417</v>
      </c>
      <c r="N72" s="36">
        <f>(D72/(裸身!$C$83+$N$1))+E72-F72</f>
        <v>824.73755335679971</v>
      </c>
      <c r="Q72" s="36">
        <f>(D72/(裸身!$C$83+$Q$1))+E72-F72</f>
        <v>942.55720383634252</v>
      </c>
      <c r="T72" s="36">
        <f>(D72/(裸身!$C$83+$T$1))+E72-F72</f>
        <v>1099.6500711423996</v>
      </c>
      <c r="W72" s="13">
        <f t="shared" si="2"/>
        <v>5.9999999999999991</v>
      </c>
      <c r="Y72" s="13">
        <f>B72/(I72+G72-C72)</f>
        <v>40.000000000000014</v>
      </c>
      <c r="Z72" s="13">
        <f t="shared" si="3"/>
        <v>40</v>
      </c>
    </row>
    <row r="73" spans="1:26">
      <c r="A73" s="12">
        <v>71</v>
      </c>
      <c r="B73" s="12">
        <f>裸身!S73</f>
        <v>13477.4250138059</v>
      </c>
      <c r="C73" s="12">
        <f>裸身!V73</f>
        <v>6353.6432207942098</v>
      </c>
      <c r="D73" s="12">
        <f>裸身!B73</f>
        <v>6738.7125069029498</v>
      </c>
      <c r="E73" s="12">
        <f>裸身!E73</f>
        <v>2920.1087529912784</v>
      </c>
      <c r="F73" s="12">
        <f>裸身!E73</f>
        <v>2920.1087529912784</v>
      </c>
      <c r="G73" s="12">
        <f>裸身!W73</f>
        <v>6738.7125069029498</v>
      </c>
      <c r="H73" s="5">
        <f>(D73/(裸身!$C$83+$H$1))+E73-F73</f>
        <v>673.8712506902948</v>
      </c>
      <c r="I73" s="36">
        <f>(B73/(裸身!$T$83+$I$1))+C73-G73</f>
        <v>-48.133660763592161</v>
      </c>
      <c r="J73" s="36">
        <f>(G73-C73)*(裸身!$T$3+$J$1)-B73</f>
        <v>1925.346430543701</v>
      </c>
      <c r="K73" s="36">
        <f>(D73/(裸身!$C$83+$K$1))+E73-F73</f>
        <v>320.8910717572835</v>
      </c>
      <c r="N73" s="36">
        <f>(D73/(裸身!$C$83+$N$1))+E73-F73</f>
        <v>842.33906336286873</v>
      </c>
      <c r="Q73" s="36">
        <f>(D73/(裸身!$C$83+$Q$1))+E73-F73</f>
        <v>962.67321527185004</v>
      </c>
      <c r="T73" s="36">
        <f>(D73/(裸身!$C$83+$T$1))+E73-F73</f>
        <v>1123.1187511504913</v>
      </c>
      <c r="W73" s="13">
        <f t="shared" si="2"/>
        <v>6.0000000000000018</v>
      </c>
      <c r="Y73" s="13">
        <f>B73/(I73+G73-C73)</f>
        <v>39.999999999999957</v>
      </c>
      <c r="Z73" s="13">
        <f t="shared" si="3"/>
        <v>40</v>
      </c>
    </row>
    <row r="74" spans="1:26">
      <c r="A74" s="12">
        <v>72</v>
      </c>
      <c r="B74" s="12">
        <f>裸身!S74</f>
        <v>13761.039491927402</v>
      </c>
      <c r="C74" s="12">
        <f>裸身!V74</f>
        <v>6487.3471890514893</v>
      </c>
      <c r="D74" s="12">
        <f>裸身!B74</f>
        <v>6880.5197459637011</v>
      </c>
      <c r="E74" s="12">
        <f>裸身!E74</f>
        <v>2981.5585565842703</v>
      </c>
      <c r="F74" s="12">
        <f>裸身!E74</f>
        <v>2981.5585565842703</v>
      </c>
      <c r="G74" s="12">
        <f>裸身!W74</f>
        <v>6880.5197459637011</v>
      </c>
      <c r="H74" s="5">
        <f>(D74/(裸身!$C$83+$H$1))+E74-F74</f>
        <v>688.0519745963702</v>
      </c>
      <c r="I74" s="36">
        <f>(B74/(裸身!$T$83+$I$1))+C74-G74</f>
        <v>-49.146569614026703</v>
      </c>
      <c r="J74" s="36">
        <f>(G74-C74)*(裸身!$T$3+$J$1)-B74</f>
        <v>1965.8627845610699</v>
      </c>
      <c r="K74" s="36">
        <f>(D74/(裸身!$C$83+$K$1))+E74-F74</f>
        <v>327.64379742684287</v>
      </c>
      <c r="N74" s="36">
        <f>(D74/(裸身!$C$83+$N$1))+E74-F74</f>
        <v>860.06496824546275</v>
      </c>
      <c r="Q74" s="36">
        <f>(D74/(裸身!$C$83+$Q$1))+E74-F74</f>
        <v>982.9313922805286</v>
      </c>
      <c r="T74" s="36">
        <f>(D74/(裸身!$C$83+$T$1))+E74-F74</f>
        <v>1146.75329099395</v>
      </c>
      <c r="W74" s="13">
        <f t="shared" si="2"/>
        <v>6.0000000000000009</v>
      </c>
      <c r="Y74" s="13">
        <f>B74/(I74+G74-C74)</f>
        <v>39.999999999999993</v>
      </c>
      <c r="Z74" s="13">
        <f t="shared" si="3"/>
        <v>40</v>
      </c>
    </row>
    <row r="75" spans="1:26">
      <c r="A75" s="12">
        <v>73</v>
      </c>
      <c r="B75" s="12">
        <f>裸身!S75</f>
        <v>14046.630417416236</v>
      </c>
      <c r="C75" s="12">
        <f>裸身!V75</f>
        <v>6621.9829110676537</v>
      </c>
      <c r="D75" s="12">
        <f>裸身!B75</f>
        <v>7023.315208708118</v>
      </c>
      <c r="E75" s="12">
        <f>裸身!E75</f>
        <v>3043.4365904401843</v>
      </c>
      <c r="F75" s="12">
        <f>裸身!E75</f>
        <v>3043.4365904401843</v>
      </c>
      <c r="G75" s="12">
        <f>裸身!W75</f>
        <v>7023.315208708118</v>
      </c>
      <c r="H75" s="5">
        <f>(D75/(裸身!$C$83+$H$1))+E75-F75</f>
        <v>702.3315208708118</v>
      </c>
      <c r="I75" s="36">
        <f>(B75/(裸身!$T$83+$I$1))+C75-G75</f>
        <v>-50.166537205058376</v>
      </c>
      <c r="J75" s="36">
        <f>(G75-C75)*(裸身!$T$3+$J$1)-B75</f>
        <v>2006.661488202335</v>
      </c>
      <c r="K75" s="36">
        <f>(D75/(裸身!$C$83+$K$1))+E75-F75</f>
        <v>334.44358136705341</v>
      </c>
      <c r="N75" s="36">
        <f>(D75/(裸身!$C$83+$N$1))+E75-F75</f>
        <v>877.91440108851475</v>
      </c>
      <c r="Q75" s="36">
        <f>(D75/(裸身!$C$83+$Q$1))+E75-F75</f>
        <v>1003.3307441011598</v>
      </c>
      <c r="T75" s="36">
        <f>(D75/(裸身!$C$83+$T$1))+E75-F75</f>
        <v>1170.5525347846865</v>
      </c>
      <c r="W75" s="13">
        <f t="shared" si="2"/>
        <v>5.9999999999999991</v>
      </c>
      <c r="Y75" s="13">
        <f>B75/(I75+G75-C75)</f>
        <v>40</v>
      </c>
      <c r="Z75" s="13">
        <f t="shared" si="3"/>
        <v>40</v>
      </c>
    </row>
    <row r="76" spans="1:26">
      <c r="A76" s="12">
        <v>74</v>
      </c>
      <c r="B76" s="12">
        <f>裸身!S76</f>
        <v>14334.184205636795</v>
      </c>
      <c r="C76" s="12">
        <f>裸身!V76</f>
        <v>6757.5439826573465</v>
      </c>
      <c r="D76" s="12">
        <f>裸身!B76</f>
        <v>7167.0921028183975</v>
      </c>
      <c r="E76" s="12">
        <f>裸身!E76</f>
        <v>3105.7399112213056</v>
      </c>
      <c r="F76" s="12">
        <f>裸身!E76</f>
        <v>3105.7399112213056</v>
      </c>
      <c r="G76" s="12">
        <f>裸身!W76</f>
        <v>7167.0921028183975</v>
      </c>
      <c r="H76" s="5">
        <f>(D76/(裸身!$C$83+$H$1))+E76-F76</f>
        <v>716.70921028183966</v>
      </c>
      <c r="I76" s="36">
        <f>(B76/(裸身!$T$83+$I$1))+C76-G76</f>
        <v>-51.19351502013069</v>
      </c>
      <c r="J76" s="36">
        <f>(G76-C76)*(裸身!$T$3+$J$1)-B76</f>
        <v>2047.740600805244</v>
      </c>
      <c r="K76" s="36">
        <f>(D76/(裸身!$C$83+$K$1))+E76-F76</f>
        <v>341.2901001342093</v>
      </c>
      <c r="N76" s="36">
        <f>(D76/(裸身!$C$83+$N$1))+E76-F76</f>
        <v>895.8865128522998</v>
      </c>
      <c r="Q76" s="36">
        <f>(D76/(裸身!$C$83+$Q$1))+E76-F76</f>
        <v>1023.8703004026279</v>
      </c>
      <c r="T76" s="36">
        <f>(D76/(裸身!$C$83+$T$1))+E76-F76</f>
        <v>1194.5153504697332</v>
      </c>
      <c r="W76" s="13">
        <f t="shared" si="2"/>
        <v>5.9999999999999982</v>
      </c>
      <c r="Y76" s="13">
        <f>B76/(I76+G76-C76)</f>
        <v>39.999999999999957</v>
      </c>
      <c r="Z76" s="13">
        <f t="shared" si="3"/>
        <v>40</v>
      </c>
    </row>
    <row r="77" spans="1:26">
      <c r="A77" s="12">
        <v>75</v>
      </c>
      <c r="B77" s="12">
        <f>裸身!S77</f>
        <v>14623.687548277816</v>
      </c>
      <c r="C77" s="12">
        <f>裸身!V77</f>
        <v>6894.0241299023992</v>
      </c>
      <c r="D77" s="12">
        <f>裸身!B77</f>
        <v>7311.843774138908</v>
      </c>
      <c r="E77" s="12">
        <f>裸身!E77</f>
        <v>3168.4656354601934</v>
      </c>
      <c r="F77" s="12">
        <f>裸身!E77</f>
        <v>3168.4656354601934</v>
      </c>
      <c r="G77" s="12">
        <f>裸身!W77</f>
        <v>7311.843774138908</v>
      </c>
      <c r="H77" s="5">
        <f>(D77/(裸身!$C$83+$H$1))+E77-F77</f>
        <v>731.18437741389107</v>
      </c>
      <c r="I77" s="36">
        <f>(B77/(裸身!$T$83+$I$1))+C77-G77</f>
        <v>-52.227455529563485</v>
      </c>
      <c r="J77" s="36">
        <f>(G77-C77)*(裸身!$T$3+$J$1)-B77</f>
        <v>2089.0982211825358</v>
      </c>
      <c r="K77" s="36">
        <f>(D77/(裸身!$C$83+$K$1))+E77-F77</f>
        <v>348.18303686375748</v>
      </c>
      <c r="N77" s="36">
        <f>(D77/(裸身!$C$83+$N$1))+E77-F77</f>
        <v>913.98047176736372</v>
      </c>
      <c r="Q77" s="36">
        <f>(D77/(裸身!$C$83+$Q$1))+E77-F77</f>
        <v>1044.5491105912729</v>
      </c>
      <c r="T77" s="36">
        <f>(D77/(裸身!$C$83+$T$1))+E77-F77</f>
        <v>1218.6406290231512</v>
      </c>
      <c r="W77" s="13">
        <f t="shared" si="2"/>
        <v>6.0000000000000009</v>
      </c>
      <c r="Y77" s="13">
        <f>B77/(I77+G77-C77)</f>
        <v>40.000000000000007</v>
      </c>
      <c r="Z77" s="13">
        <f t="shared" si="3"/>
        <v>40</v>
      </c>
    </row>
    <row r="78" spans="1:26">
      <c r="A78" s="12">
        <v>76</v>
      </c>
      <c r="B78" s="12">
        <f>裸身!S78</f>
        <v>14915.12740410962</v>
      </c>
      <c r="C78" s="12">
        <f>裸身!V78</f>
        <v>7031.4172047945349</v>
      </c>
      <c r="D78" s="12">
        <f>裸身!B78</f>
        <v>7457.5637020548102</v>
      </c>
      <c r="E78" s="12">
        <f>裸身!E78</f>
        <v>3231.6109375570845</v>
      </c>
      <c r="F78" s="12">
        <f>裸身!E78</f>
        <v>3231.6109375570845</v>
      </c>
      <c r="G78" s="12">
        <f>裸身!W78</f>
        <v>7457.5637020548102</v>
      </c>
      <c r="H78" s="5">
        <f>(D78/(裸身!$C$83+$H$1))+E78-F78</f>
        <v>745.75637020548083</v>
      </c>
      <c r="I78" s="36">
        <f>(B78/(裸身!$T$83+$I$1))+C78-G78</f>
        <v>-53.268312157534638</v>
      </c>
      <c r="J78" s="36">
        <f>(G78-C78)*(裸身!$T$3+$J$1)-B78</f>
        <v>2130.732486301391</v>
      </c>
      <c r="K78" s="36">
        <f>(D78/(裸身!$C$83+$K$1))+E78-F78</f>
        <v>355.1220810502291</v>
      </c>
      <c r="N78" s="36">
        <f>(D78/(裸身!$C$83+$N$1))+E78-F78</f>
        <v>932.19546275685161</v>
      </c>
      <c r="Q78" s="36">
        <f>(D78/(裸身!$C$83+$Q$1))+E78-F78</f>
        <v>1065.3662431506868</v>
      </c>
      <c r="T78" s="36">
        <f>(D78/(裸身!$C$83+$T$1))+E78-F78</f>
        <v>1242.9272836758014</v>
      </c>
      <c r="W78" s="13">
        <f t="shared" si="2"/>
        <v>6.0000000000000018</v>
      </c>
      <c r="Y78" s="13">
        <f>B78/(I78+G78-C78)</f>
        <v>39.999999999999986</v>
      </c>
      <c r="Z78" s="13">
        <f t="shared" si="3"/>
        <v>40</v>
      </c>
    </row>
    <row r="79" spans="1:26">
      <c r="A79" s="12">
        <v>77</v>
      </c>
      <c r="B79" s="12">
        <f>裸身!S79</f>
        <v>15208.490990168426</v>
      </c>
      <c r="C79" s="12">
        <f>裸身!V79</f>
        <v>7169.7171810794007</v>
      </c>
      <c r="D79" s="12">
        <f>裸身!B79</f>
        <v>7604.245495084213</v>
      </c>
      <c r="E79" s="12">
        <f>裸身!E79</f>
        <v>3295.1730478698255</v>
      </c>
      <c r="F79" s="12">
        <f>裸身!E79</f>
        <v>3295.1730478698255</v>
      </c>
      <c r="G79" s="12">
        <f>裸身!W79</f>
        <v>7604.245495084213</v>
      </c>
      <c r="H79" s="5">
        <f>(D79/(裸身!$C$83+$H$1))+E79-F79</f>
        <v>760.42454950842148</v>
      </c>
      <c r="I79" s="36">
        <f>(B79/(裸身!$T$83+$I$1))+C79-G79</f>
        <v>-54.316039250601534</v>
      </c>
      <c r="J79" s="36">
        <f>(G79-C79)*(裸身!$T$3+$J$1)-B79</f>
        <v>2172.641570024065</v>
      </c>
      <c r="K79" s="36">
        <f>(D79/(裸身!$C$83+$K$1))+E79-F79</f>
        <v>362.10692833734356</v>
      </c>
      <c r="N79" s="36">
        <f>(D79/(裸身!$C$83+$N$1))+E79-F79</f>
        <v>950.53068688552685</v>
      </c>
      <c r="Q79" s="36">
        <f>(D79/(裸身!$C$83+$Q$1))+E79-F79</f>
        <v>1086.3207850120307</v>
      </c>
      <c r="T79" s="36">
        <f>(D79/(裸身!$C$83+$T$1))+E79-F79</f>
        <v>1267.3742491807025</v>
      </c>
      <c r="W79" s="13">
        <f t="shared" si="2"/>
        <v>5.9999999999999982</v>
      </c>
      <c r="Y79" s="13">
        <f>B79/(I79+G79-C79)</f>
        <v>39.999999999999993</v>
      </c>
      <c r="Z79" s="13">
        <f t="shared" si="3"/>
        <v>40</v>
      </c>
    </row>
    <row r="80" spans="1:26">
      <c r="A80" s="12">
        <v>78</v>
      </c>
      <c r="B80" s="12">
        <f>裸身!S80</f>
        <v>15503.765773342557</v>
      </c>
      <c r="C80" s="12">
        <f>裸身!V80</f>
        <v>7308.9181502900628</v>
      </c>
      <c r="D80" s="12">
        <f>裸身!B80</f>
        <v>7751.8828866712784</v>
      </c>
      <c r="E80" s="12">
        <f>裸身!E80</f>
        <v>3359.1492508908873</v>
      </c>
      <c r="F80" s="12">
        <f>裸身!E80</f>
        <v>3359.1492508908873</v>
      </c>
      <c r="G80" s="12">
        <f>裸身!W80</f>
        <v>7751.8828866712784</v>
      </c>
      <c r="H80" s="5">
        <f>(D80/(裸身!$C$83+$H$1))+E80-F80</f>
        <v>775.18828866712784</v>
      </c>
      <c r="I80" s="36">
        <f>(B80/(裸身!$T$83+$I$1))+C80-G80</f>
        <v>-55.370592047651371</v>
      </c>
      <c r="J80" s="36">
        <f>(G80-C80)*(裸身!$T$3+$J$1)-B80</f>
        <v>2214.8236819060639</v>
      </c>
      <c r="K80" s="36">
        <f>(D80/(裸身!$C$83+$K$1))+E80-F80</f>
        <v>369.13728031768005</v>
      </c>
      <c r="N80" s="36">
        <f>(D80/(裸身!$C$83+$N$1))+E80-F80</f>
        <v>968.98536083390945</v>
      </c>
      <c r="Q80" s="36">
        <f>(D80/(裸身!$C$83+$Q$1))+E80-F80</f>
        <v>1107.4118409530397</v>
      </c>
      <c r="T80" s="36">
        <f>(D80/(裸身!$C$83+$T$1))+E80-F80</f>
        <v>1291.9804811118797</v>
      </c>
      <c r="W80" s="13">
        <f t="shared" si="2"/>
        <v>6</v>
      </c>
      <c r="Y80" s="13">
        <f>B80/(I80+G80-C80)</f>
        <v>39.999999999999979</v>
      </c>
      <c r="Z80" s="13">
        <f t="shared" si="3"/>
        <v>40</v>
      </c>
    </row>
    <row r="81" spans="1:26">
      <c r="A81" s="12">
        <v>79</v>
      </c>
      <c r="B81" s="12">
        <f>裸身!S81</f>
        <v>15800.939462337918</v>
      </c>
      <c r="C81" s="12">
        <f>裸身!V81</f>
        <v>7449.0143179593042</v>
      </c>
      <c r="D81" s="12">
        <f>裸身!B81</f>
        <v>7900.4697311689588</v>
      </c>
      <c r="E81" s="12">
        <f>裸身!E81</f>
        <v>3423.5368835065487</v>
      </c>
      <c r="F81" s="12">
        <f>裸身!E81</f>
        <v>3423.5368835065487</v>
      </c>
      <c r="G81" s="12">
        <f>裸身!W81</f>
        <v>7900.4697311689588</v>
      </c>
      <c r="H81" s="5">
        <f>(D81/(裸身!$C$83+$H$1))+E81-F81</f>
        <v>790.04697311689551</v>
      </c>
      <c r="I81" s="36">
        <f>(B81/(裸身!$T$83+$I$1))+C81-G81</f>
        <v>-56.431926651206595</v>
      </c>
      <c r="J81" s="36">
        <f>(G81-C81)*(裸身!$T$3+$J$1)-B81</f>
        <v>2257.2770660482656</v>
      </c>
      <c r="K81" s="36">
        <f>(D81/(裸身!$C$83+$K$1))+E81-F81</f>
        <v>376.21284434137897</v>
      </c>
      <c r="N81" s="36">
        <f>(D81/(裸身!$C$83+$N$1))+E81-F81</f>
        <v>987.55871639611951</v>
      </c>
      <c r="Q81" s="36">
        <f>(D81/(裸身!$C$83+$Q$1))+E81-F81</f>
        <v>1128.6385330241369</v>
      </c>
      <c r="T81" s="36">
        <f>(D81/(裸身!$C$83+$T$1))+E81-F81</f>
        <v>1316.7449551948262</v>
      </c>
      <c r="W81" s="13">
        <f t="shared" si="2"/>
        <v>6.0000000000000018</v>
      </c>
      <c r="Y81" s="13">
        <f>B81/(I81+G81-C81)</f>
        <v>39.999999999999993</v>
      </c>
      <c r="Z81" s="13">
        <f t="shared" si="3"/>
        <v>40</v>
      </c>
    </row>
    <row r="82" spans="1:26">
      <c r="A82" s="12">
        <v>80</v>
      </c>
      <c r="B82" s="12">
        <f>裸身!S82</f>
        <v>16100</v>
      </c>
      <c r="C82" s="12">
        <f>裸身!V82</f>
        <v>7590</v>
      </c>
      <c r="D82" s="12">
        <f>裸身!B82</f>
        <v>8050</v>
      </c>
      <c r="E82" s="12">
        <f>裸身!E82</f>
        <v>3488.3333333333335</v>
      </c>
      <c r="F82" s="12">
        <f>裸身!E82</f>
        <v>3488.3333333333335</v>
      </c>
      <c r="G82" s="12">
        <f>裸身!W82</f>
        <v>8050</v>
      </c>
      <c r="H82" s="5">
        <f>(D82/(裸身!$C$83+$H$1))+E82-F82</f>
        <v>805.00000000000045</v>
      </c>
      <c r="I82" s="36">
        <f>(B82/(裸身!$T$83+$I$1))+C82-G82</f>
        <v>-57.5</v>
      </c>
      <c r="J82" s="36">
        <f>(G82-C82)*(裸身!$T$3+$J$1)-B82</f>
        <v>2300</v>
      </c>
      <c r="K82" s="36">
        <f>(D82/(裸身!$C$83+$K$1))+E82-F82</f>
        <v>383.33333333333348</v>
      </c>
      <c r="N82" s="36">
        <f>(D82/(裸身!$C$83+$N$1))+E82-F82</f>
        <v>1006.2500000000005</v>
      </c>
      <c r="Q82" s="36">
        <f>(D82/(裸身!$C$83+$Q$1))+E82-F82</f>
        <v>1150.0000000000005</v>
      </c>
      <c r="T82" s="36">
        <f>(D82/(裸身!$C$83+$T$1))+E82-F82</f>
        <v>1341.6666666666665</v>
      </c>
      <c r="W82" s="13">
        <f t="shared" si="2"/>
        <v>6.0000000000000009</v>
      </c>
      <c r="Y82" s="13">
        <f>B82/(I82+G82-C82)</f>
        <v>40</v>
      </c>
      <c r="Z82" s="13">
        <f t="shared" si="3"/>
        <v>40</v>
      </c>
    </row>
    <row r="83" spans="1:26">
      <c r="A83" s="12">
        <v>81</v>
      </c>
      <c r="B83" s="12">
        <f>裸身!S83</f>
        <v>16400.93555597345</v>
      </c>
      <c r="C83" s="12">
        <f>裸身!V83</f>
        <v>7731.8696192446268</v>
      </c>
      <c r="D83" s="12">
        <f>裸身!B83</f>
        <v>8200.4677779867252</v>
      </c>
      <c r="E83" s="12">
        <f>裸身!E83</f>
        <v>3553.536037127581</v>
      </c>
      <c r="F83" s="12">
        <f>裸身!E83</f>
        <v>3553.536037127581</v>
      </c>
      <c r="G83" s="12">
        <f>裸身!W83</f>
        <v>8200.4677779867252</v>
      </c>
      <c r="H83" s="5">
        <f>(D83/(裸身!$C$83+$H$1))+E83-F83</f>
        <v>820.04677779867234</v>
      </c>
      <c r="I83" s="36">
        <f>(B83/(裸身!$T$83+$I$1))+C83-G83</f>
        <v>-58.57476984276218</v>
      </c>
      <c r="J83" s="36">
        <f>(G83-C83)*(裸身!$T$3+$J$1)-B83</f>
        <v>2342.9907937104836</v>
      </c>
      <c r="K83" s="36">
        <f>(D83/(裸身!$C$83+$K$1))+E83-F83</f>
        <v>390.49846561841559</v>
      </c>
      <c r="N83" s="36">
        <f>(D83/(裸身!$C$83+$N$1))+E83-F83</f>
        <v>1025.0584722483409</v>
      </c>
      <c r="Q83" s="36">
        <f>(D83/(裸身!$C$83+$Q$1))+E83-F83</f>
        <v>1171.4953968552463</v>
      </c>
      <c r="T83" s="36">
        <f>(D83/(裸身!$C$83+$T$1))+E83-F83</f>
        <v>1366.7446296644539</v>
      </c>
      <c r="W83" s="13">
        <f t="shared" si="2"/>
        <v>6.0000000000000009</v>
      </c>
      <c r="Y83" s="13">
        <f>B83/(I83+G83-C83)</f>
        <v>40.000000000000007</v>
      </c>
      <c r="Z83" s="13">
        <f t="shared" si="3"/>
        <v>40</v>
      </c>
    </row>
    <row r="84" spans="1:26">
      <c r="A84" s="12">
        <v>82</v>
      </c>
      <c r="B84" s="12">
        <f>裸身!S84</f>
        <v>16703.734519679627</v>
      </c>
      <c r="C84" s="12">
        <f>裸身!V84</f>
        <v>7874.6177021346812</v>
      </c>
      <c r="D84" s="12">
        <f>裸身!B84</f>
        <v>8351.8672598398134</v>
      </c>
      <c r="E84" s="12">
        <f>裸身!E84</f>
        <v>3619.1424792639191</v>
      </c>
      <c r="F84" s="12">
        <f>裸身!E84</f>
        <v>3619.1424792639191</v>
      </c>
      <c r="G84" s="12">
        <f>裸身!W84</f>
        <v>8351.8672598398134</v>
      </c>
      <c r="H84" s="5">
        <f>(D84/(裸身!$C$83+$H$1))+E84-F84</f>
        <v>835.18672598398098</v>
      </c>
      <c r="I84" s="36">
        <f>(B84/(裸身!$T$83+$I$1))+C84-G84</f>
        <v>-59.656194713141304</v>
      </c>
      <c r="J84" s="36">
        <f>(G84-C84)*(裸身!$T$3+$J$1)-B84</f>
        <v>2386.2477885256631</v>
      </c>
      <c r="K84" s="36">
        <f>(D84/(裸身!$C$83+$K$1))+E84-F84</f>
        <v>397.70796475427687</v>
      </c>
      <c r="N84" s="36">
        <f>(D84/(裸身!$C$83+$N$1))+E84-F84</f>
        <v>1043.9834074799764</v>
      </c>
      <c r="Q84" s="36">
        <f>(D84/(裸身!$C$83+$Q$1))+E84-F84</f>
        <v>1193.1238942628306</v>
      </c>
      <c r="T84" s="36">
        <f>(D84/(裸身!$C$83+$T$1))+E84-F84</f>
        <v>1391.9778766399686</v>
      </c>
      <c r="W84" s="13">
        <f t="shared" si="2"/>
        <v>6.0000000000000009</v>
      </c>
      <c r="Y84" s="13">
        <f>B84/(I84+G84-C84)</f>
        <v>39.999999999999972</v>
      </c>
      <c r="Z84" s="13">
        <f t="shared" si="3"/>
        <v>40</v>
      </c>
    </row>
    <row r="85" spans="1:26">
      <c r="A85" s="12">
        <v>83</v>
      </c>
      <c r="B85" s="12">
        <f>裸身!S85</f>
        <v>17008.385493594564</v>
      </c>
      <c r="C85" s="12">
        <f>裸身!V85</f>
        <v>8018.2388755517231</v>
      </c>
      <c r="D85" s="12">
        <f>裸身!B85</f>
        <v>8504.1927467972819</v>
      </c>
      <c r="E85" s="12">
        <f>裸身!E85</f>
        <v>3685.1501902788223</v>
      </c>
      <c r="F85" s="12">
        <f>裸身!E85</f>
        <v>3685.1501902788223</v>
      </c>
      <c r="G85" s="12">
        <f>裸身!W85</f>
        <v>8504.1927467972819</v>
      </c>
      <c r="H85" s="5">
        <f>(D85/(裸身!$C$83+$H$1))+E85-F85</f>
        <v>850.41927467972801</v>
      </c>
      <c r="I85" s="36">
        <f>(B85/(裸身!$T$83+$I$1))+C85-G85</f>
        <v>-60.744233905694273</v>
      </c>
      <c r="J85" s="36">
        <f>(G85-C85)*(裸身!$T$3+$J$1)-B85</f>
        <v>2429.7693562277855</v>
      </c>
      <c r="K85" s="36">
        <f>(D85/(裸身!$C$83+$K$1))+E85-F85</f>
        <v>404.96155937129924</v>
      </c>
      <c r="N85" s="36">
        <f>(D85/(裸身!$C$83+$N$1))+E85-F85</f>
        <v>1063.0240933496607</v>
      </c>
      <c r="Q85" s="36">
        <f>(D85/(裸身!$C$83+$Q$1))+E85-F85</f>
        <v>1214.8846781138973</v>
      </c>
      <c r="T85" s="36">
        <f>(D85/(裸身!$C$83+$T$1))+E85-F85</f>
        <v>1417.3654577995467</v>
      </c>
      <c r="W85" s="13">
        <f t="shared" si="2"/>
        <v>6.0000000000000009</v>
      </c>
      <c r="Y85" s="13">
        <f>B85/(I85+G85-C85)</f>
        <v>39.999999999999964</v>
      </c>
      <c r="Z85" s="13">
        <f t="shared" si="3"/>
        <v>40</v>
      </c>
    </row>
    <row r="86" spans="1:26">
      <c r="A86" s="12">
        <v>84</v>
      </c>
      <c r="B86" s="12">
        <f>裸身!S86</f>
        <v>17314.87728681213</v>
      </c>
      <c r="C86" s="12">
        <f>裸身!V86</f>
        <v>8162.7278637828613</v>
      </c>
      <c r="D86" s="12">
        <f>裸身!B86</f>
        <v>8657.4386434060652</v>
      </c>
      <c r="E86" s="12">
        <f>裸身!E86</f>
        <v>3751.5567454759616</v>
      </c>
      <c r="F86" s="12">
        <f>裸身!E86</f>
        <v>3751.5567454759616</v>
      </c>
      <c r="G86" s="12">
        <f>裸身!W86</f>
        <v>8657.4386434060652</v>
      </c>
      <c r="H86" s="5">
        <f>(D86/(裸身!$C$83+$H$1))+E86-F86</f>
        <v>865.74386434060625</v>
      </c>
      <c r="I86" s="36">
        <f>(B86/(裸身!$T$83+$I$1))+C86-G86</f>
        <v>-61.838847452900154</v>
      </c>
      <c r="J86" s="36">
        <f>(G86-C86)*(裸身!$T$3+$J$1)-B86</f>
        <v>2473.553898116028</v>
      </c>
      <c r="K86" s="36">
        <f>(D86/(裸身!$C$83+$K$1))+E86-F86</f>
        <v>412.25898301933603</v>
      </c>
      <c r="N86" s="36">
        <f>(D86/(裸身!$C$83+$N$1))+E86-F86</f>
        <v>1082.1798304257577</v>
      </c>
      <c r="Q86" s="36">
        <f>(D86/(裸身!$C$83+$Q$1))+E86-F86</f>
        <v>1236.776949058009</v>
      </c>
      <c r="T86" s="36">
        <f>(D86/(裸身!$C$83+$T$1))+E86-F86</f>
        <v>1442.9064405676777</v>
      </c>
      <c r="W86" s="13">
        <f t="shared" si="2"/>
        <v>5.9999999999999991</v>
      </c>
      <c r="Y86" s="13">
        <f>B86/(I86+G86-C86)</f>
        <v>39.99999999999995</v>
      </c>
      <c r="Z86" s="13">
        <f t="shared" si="3"/>
        <v>40</v>
      </c>
    </row>
    <row r="87" spans="1:26">
      <c r="A87" s="12">
        <v>85</v>
      </c>
      <c r="B87" s="12">
        <f>裸身!S87</f>
        <v>17623.19890887506</v>
      </c>
      <c r="C87" s="12">
        <f>裸身!V87</f>
        <v>8308.0794856125285</v>
      </c>
      <c r="D87" s="12">
        <f>裸身!B87</f>
        <v>8811.5994544375299</v>
      </c>
      <c r="E87" s="12">
        <f>裸身!E87</f>
        <v>3818.3597635895962</v>
      </c>
      <c r="F87" s="12">
        <f>裸身!E87</f>
        <v>3818.3597635895962</v>
      </c>
      <c r="G87" s="12">
        <f>裸身!W87</f>
        <v>8811.5994544375299</v>
      </c>
      <c r="H87" s="5">
        <f>(D87/(裸身!$C$83+$H$1))+E87-F87</f>
        <v>881.15994544375326</v>
      </c>
      <c r="I87" s="36">
        <f>(B87/(裸身!$T$83+$I$1))+C87-G87</f>
        <v>-62.93999610312494</v>
      </c>
      <c r="J87" s="36">
        <f>(G87-C87)*(裸身!$T$3+$J$1)-B87</f>
        <v>2517.599844124994</v>
      </c>
      <c r="K87" s="36">
        <f>(D87/(裸身!$C$83+$K$1))+E87-F87</f>
        <v>419.59997402083491</v>
      </c>
      <c r="N87" s="36">
        <f>(D87/(裸身!$C$83+$N$1))+E87-F87</f>
        <v>1101.4499318046915</v>
      </c>
      <c r="Q87" s="36">
        <f>(D87/(裸身!$C$83+$Q$1))+E87-F87</f>
        <v>1258.7999220625047</v>
      </c>
      <c r="T87" s="36">
        <f>(D87/(裸身!$C$83+$T$1))+E87-F87</f>
        <v>1468.5999090729215</v>
      </c>
      <c r="W87" s="13">
        <f t="shared" si="2"/>
        <v>6.0000000000000009</v>
      </c>
      <c r="Y87" s="13">
        <f>B87/(I87+G87-C87)</f>
        <v>40.000000000000007</v>
      </c>
      <c r="Z87" s="13">
        <f t="shared" si="3"/>
        <v>40</v>
      </c>
    </row>
    <row r="88" spans="1:26">
      <c r="A88" s="12">
        <v>86</v>
      </c>
      <c r="B88" s="12">
        <f>裸身!S88</f>
        <v>17933.339563861824</v>
      </c>
      <c r="C88" s="12">
        <f>裸身!V88</f>
        <v>8454.28865153486</v>
      </c>
      <c r="D88" s="12">
        <f>裸身!B88</f>
        <v>8966.669781930912</v>
      </c>
      <c r="E88" s="12">
        <f>裸身!E88</f>
        <v>3885.5569055033952</v>
      </c>
      <c r="F88" s="12">
        <f>裸身!E88</f>
        <v>3885.5569055033952</v>
      </c>
      <c r="G88" s="12">
        <f>裸身!W88</f>
        <v>8966.669781930912</v>
      </c>
      <c r="H88" s="5">
        <f>(D88/(裸身!$C$83+$H$1))+E88-F88</f>
        <v>896.66697819309093</v>
      </c>
      <c r="I88" s="36">
        <f>(B88/(裸身!$T$83+$I$1))+C88-G88</f>
        <v>-64.047641299506722</v>
      </c>
      <c r="J88" s="36">
        <f>(G88-C88)*(裸身!$T$3+$J$1)-B88</f>
        <v>2561.9056519802543</v>
      </c>
      <c r="K88" s="36">
        <f>(D88/(裸身!$C$83+$K$1))+E88-F88</f>
        <v>426.98427533004315</v>
      </c>
      <c r="N88" s="36">
        <f>(D88/(裸身!$C$83+$N$1))+E88-F88</f>
        <v>1120.8337227413635</v>
      </c>
      <c r="Q88" s="36">
        <f>(D88/(裸身!$C$83+$Q$1))+E88-F88</f>
        <v>1280.9528259901303</v>
      </c>
      <c r="T88" s="36">
        <f>(D88/(裸身!$C$83+$T$1))+E88-F88</f>
        <v>1494.4449636551522</v>
      </c>
      <c r="W88" s="13">
        <f t="shared" si="2"/>
        <v>5.9999999999999991</v>
      </c>
      <c r="Y88" s="13">
        <f>B88/(I88+G88-C88)</f>
        <v>40.000000000000036</v>
      </c>
      <c r="Z88" s="13">
        <f t="shared" si="3"/>
        <v>40</v>
      </c>
    </row>
    <row r="89" spans="1:26">
      <c r="A89" s="12">
        <v>87</v>
      </c>
      <c r="B89" s="12">
        <f>裸身!S89</f>
        <v>18245.288644714357</v>
      </c>
      <c r="C89" s="12">
        <f>裸身!V89</f>
        <v>8601.3503610796251</v>
      </c>
      <c r="D89" s="12">
        <f>裸身!B89</f>
        <v>9122.6443223571787</v>
      </c>
      <c r="E89" s="12">
        <f>裸身!E89</f>
        <v>3953.145873021444</v>
      </c>
      <c r="F89" s="12">
        <f>裸身!E89</f>
        <v>3953.145873021444</v>
      </c>
      <c r="G89" s="12">
        <f>裸身!W89</f>
        <v>9122.6443223571787</v>
      </c>
      <c r="H89" s="5">
        <f>(D89/(裸身!$C$83+$H$1))+E89-F89</f>
        <v>912.26443223571778</v>
      </c>
      <c r="I89" s="36">
        <f>(B89/(裸身!$T$83+$I$1))+C89-G89</f>
        <v>-65.161745159693965</v>
      </c>
      <c r="J89" s="36">
        <f>(G89-C89)*(裸身!$T$3+$J$1)-B89</f>
        <v>2606.469806387784</v>
      </c>
      <c r="K89" s="36">
        <f>(D89/(裸身!$C$83+$K$1))+E89-F89</f>
        <v>434.41163439796082</v>
      </c>
      <c r="N89" s="36">
        <f>(D89/(裸身!$C$83+$N$1))+E89-F89</f>
        <v>1140.3305402946476</v>
      </c>
      <c r="Q89" s="36">
        <f>(D89/(裸身!$C$83+$Q$1))+E89-F89</f>
        <v>1303.2349031938825</v>
      </c>
      <c r="T89" s="36">
        <f>(D89/(裸身!$C$83+$T$1))+E89-F89</f>
        <v>1520.4407203928636</v>
      </c>
      <c r="W89" s="13">
        <f t="shared" si="2"/>
        <v>5.9999999999999982</v>
      </c>
      <c r="Y89" s="13">
        <f>B89/(I89+G89-C89)</f>
        <v>39.999999999999943</v>
      </c>
      <c r="Z89" s="13">
        <f t="shared" si="3"/>
        <v>40</v>
      </c>
    </row>
    <row r="90" spans="1:26">
      <c r="A90" s="12">
        <v>88</v>
      </c>
      <c r="B90" s="12">
        <f>裸身!S90</f>
        <v>18559.035727794657</v>
      </c>
      <c r="C90" s="12">
        <f>裸身!V90</f>
        <v>8749.2597002460534</v>
      </c>
      <c r="D90" s="12">
        <f>裸身!B90</f>
        <v>9279.5178638973284</v>
      </c>
      <c r="E90" s="12">
        <f>裸身!E90</f>
        <v>4021.1244076888424</v>
      </c>
      <c r="F90" s="12">
        <f>裸身!E90</f>
        <v>4021.1244076888424</v>
      </c>
      <c r="G90" s="12">
        <f>裸身!W90</f>
        <v>9279.5178638973284</v>
      </c>
      <c r="H90" s="5">
        <f>(D90/(裸身!$C$83+$H$1))+E90-F90</f>
        <v>927.95178638973266</v>
      </c>
      <c r="I90" s="36">
        <f>(B90/(裸身!$T$83+$I$1))+C90-G90</f>
        <v>-66.282270456407787</v>
      </c>
      <c r="J90" s="36">
        <f>(G90-C90)*(裸身!$T$3+$J$1)-B90</f>
        <v>2651.2908182563442</v>
      </c>
      <c r="K90" s="36">
        <f>(D90/(裸身!$C$83+$K$1))+E90-F90</f>
        <v>441.8818030427301</v>
      </c>
      <c r="N90" s="36">
        <f>(D90/(裸身!$C$83+$N$1))+E90-F90</f>
        <v>1159.9397329871663</v>
      </c>
      <c r="Q90" s="36">
        <f>(D90/(裸身!$C$83+$Q$1))+E90-F90</f>
        <v>1325.6454091281894</v>
      </c>
      <c r="T90" s="36">
        <f>(D90/(裸身!$C$83+$T$1))+E90-F90</f>
        <v>1546.5863106495544</v>
      </c>
      <c r="W90" s="13">
        <f t="shared" si="2"/>
        <v>6.0000000000000009</v>
      </c>
      <c r="Y90" s="13">
        <f>B90/(I90+G90-C90)</f>
        <v>39.999999999999929</v>
      </c>
      <c r="Z90" s="13">
        <f t="shared" si="3"/>
        <v>40</v>
      </c>
    </row>
    <row r="91" spans="1:26">
      <c r="A91" s="12">
        <v>89</v>
      </c>
      <c r="B91" s="12">
        <f>裸身!S91</f>
        <v>18874.57056765879</v>
      </c>
      <c r="C91" s="12">
        <f>裸身!V91</f>
        <v>8898.0118390391435</v>
      </c>
      <c r="D91" s="12">
        <f>裸身!B91</f>
        <v>9437.2852838293948</v>
      </c>
      <c r="E91" s="12">
        <f>裸身!E91</f>
        <v>4089.4902896594044</v>
      </c>
      <c r="F91" s="12">
        <f>裸身!E91</f>
        <v>4089.4902896594044</v>
      </c>
      <c r="G91" s="12">
        <f>裸身!W91</f>
        <v>9437.2852838293948</v>
      </c>
      <c r="H91" s="5">
        <f>(D91/(裸身!$C$83+$H$1))+E91-F91</f>
        <v>943.7285283829392</v>
      </c>
      <c r="I91" s="36">
        <f>(B91/(裸身!$T$83+$I$1))+C91-G91</f>
        <v>-67.409180598780949</v>
      </c>
      <c r="J91" s="36">
        <f>(G91-C91)*(裸身!$T$3+$J$1)-B91</f>
        <v>2696.3672239512598</v>
      </c>
      <c r="K91" s="36">
        <f>(D91/(裸身!$C$83+$K$1))+E91-F91</f>
        <v>449.39453732520951</v>
      </c>
      <c r="N91" s="36">
        <f>(D91/(裸身!$C$83+$N$1))+E91-F91</f>
        <v>1179.6606604786743</v>
      </c>
      <c r="Q91" s="36">
        <f>(D91/(裸身!$C$83+$Q$1))+E91-F91</f>
        <v>1348.1836119756276</v>
      </c>
      <c r="T91" s="36">
        <f>(D91/(裸身!$C$83+$T$1))+E91-F91</f>
        <v>1572.8808806382326</v>
      </c>
      <c r="W91" s="13">
        <f t="shared" si="2"/>
        <v>5.9999999999999991</v>
      </c>
      <c r="Y91" s="13">
        <f>B91/(I91+G91-C91)</f>
        <v>39.99999999999995</v>
      </c>
      <c r="Z91" s="13">
        <f t="shared" si="3"/>
        <v>40</v>
      </c>
    </row>
    <row r="92" spans="1:26">
      <c r="A92" s="12">
        <v>90</v>
      </c>
      <c r="B92" s="12">
        <f>裸身!S92</f>
        <v>19191.883092036795</v>
      </c>
      <c r="C92" s="12">
        <f>裸身!V92</f>
        <v>9047.60202910306</v>
      </c>
      <c r="D92" s="12">
        <f>裸身!B92</f>
        <v>9595.9415460183973</v>
      </c>
      <c r="E92" s="12">
        <f>裸身!E92</f>
        <v>4158.2413366079718</v>
      </c>
      <c r="F92" s="12">
        <f>裸身!E92</f>
        <v>4158.2413366079718</v>
      </c>
      <c r="G92" s="12">
        <f>裸身!W92</f>
        <v>9595.9415460183973</v>
      </c>
      <c r="H92" s="5">
        <f>(D92/(裸身!$C$83+$H$1))+E92-F92</f>
        <v>959.59415460183936</v>
      </c>
      <c r="I92" s="36">
        <f>(B92/(裸身!$T$83+$I$1))+C92-G92</f>
        <v>-68.542439614417162</v>
      </c>
      <c r="J92" s="36">
        <f>(G92-C92)*(裸身!$T$3+$J$1)-B92</f>
        <v>2741.6975845766974</v>
      </c>
      <c r="K92" s="36">
        <f>(D92/(裸身!$C$83+$K$1))+E92-F92</f>
        <v>456.94959742944775</v>
      </c>
      <c r="N92" s="36">
        <f>(D92/(裸身!$C$83+$N$1))+E92-F92</f>
        <v>1199.4926932522994</v>
      </c>
      <c r="Q92" s="36">
        <f>(D92/(裸身!$C$83+$Q$1))+E92-F92</f>
        <v>1370.8487922883423</v>
      </c>
      <c r="T92" s="36">
        <f>(D92/(裸身!$C$83+$T$1))+E92-F92</f>
        <v>1599.3235910030662</v>
      </c>
      <c r="W92" s="13">
        <f t="shared" si="2"/>
        <v>6</v>
      </c>
      <c r="Y92" s="13">
        <f>B92/(I92+G92-C92)</f>
        <v>39.999999999999979</v>
      </c>
      <c r="Z92" s="13">
        <f t="shared" si="3"/>
        <v>40</v>
      </c>
    </row>
    <row r="93" spans="1:26">
      <c r="A93" s="12">
        <v>91</v>
      </c>
      <c r="B93" s="12">
        <f>裸身!S93</f>
        <v>19510.963397008389</v>
      </c>
      <c r="C93" s="12">
        <f>裸身!V93</f>
        <v>9198.0256014468123</v>
      </c>
      <c r="D93" s="12">
        <f>裸身!B93</f>
        <v>9755.4816985041944</v>
      </c>
      <c r="E93" s="12">
        <f>裸身!E93</f>
        <v>4227.3754026851511</v>
      </c>
      <c r="F93" s="12">
        <f>裸身!E93</f>
        <v>4227.3754026851511</v>
      </c>
      <c r="G93" s="12">
        <f>裸身!W93</f>
        <v>9755.4816985041944</v>
      </c>
      <c r="H93" s="5">
        <f>(D93/(裸身!$C$83+$H$1))+E93-F93</f>
        <v>975.54816985041907</v>
      </c>
      <c r="I93" s="36">
        <f>(B93/(裸身!$T$83+$I$1))+C93-G93</f>
        <v>-69.682012132172531</v>
      </c>
      <c r="J93" s="36">
        <f>(G93-C93)*(裸身!$T$3+$J$1)-B93</f>
        <v>2787.280485286894</v>
      </c>
      <c r="K93" s="36">
        <f>(D93/(裸身!$C$83+$K$1))+E93-F93</f>
        <v>464.546747547819</v>
      </c>
      <c r="N93" s="36">
        <f>(D93/(裸身!$C$83+$N$1))+E93-F93</f>
        <v>1219.4352123130247</v>
      </c>
      <c r="Q93" s="36">
        <f>(D93/(裸身!$C$83+$Q$1))+E93-F93</f>
        <v>1393.6402426434561</v>
      </c>
      <c r="T93" s="36">
        <f>(D93/(裸身!$C$83+$T$1))+E93-F93</f>
        <v>1625.913616417366</v>
      </c>
      <c r="W93" s="13">
        <f t="shared" si="2"/>
        <v>5.9999999999999991</v>
      </c>
      <c r="Y93" s="13">
        <f>B93/(I93+G93-C93)</f>
        <v>40.000000000000014</v>
      </c>
      <c r="Z93" s="13">
        <f t="shared" si="3"/>
        <v>40</v>
      </c>
    </row>
    <row r="94" spans="1:26">
      <c r="A94" s="12">
        <v>92</v>
      </c>
      <c r="B94" s="12">
        <f>裸身!S94</f>
        <v>19831.801742365056</v>
      </c>
      <c r="C94" s="12">
        <f>裸身!V94</f>
        <v>9349.2779642578116</v>
      </c>
      <c r="D94" s="12">
        <f>裸身!B94</f>
        <v>9915.9008711825281</v>
      </c>
      <c r="E94" s="12">
        <f>裸身!E94</f>
        <v>4296.890377512429</v>
      </c>
      <c r="F94" s="12">
        <f>裸身!E94</f>
        <v>4296.890377512429</v>
      </c>
      <c r="G94" s="12">
        <f>裸身!W94</f>
        <v>9915.9008711825281</v>
      </c>
      <c r="H94" s="5">
        <f>(D94/(裸身!$C$83+$H$1))+E94-F94</f>
        <v>991.590087118253</v>
      </c>
      <c r="I94" s="36">
        <f>(B94/(裸身!$T$83+$I$1))+C94-G94</f>
        <v>-70.827863365590019</v>
      </c>
      <c r="J94" s="36">
        <f>(G94-C94)*(裸身!$T$3+$J$1)-B94</f>
        <v>2833.1145346236044</v>
      </c>
      <c r="K94" s="36">
        <f>(D94/(裸身!$C$83+$K$1))+E94-F94</f>
        <v>472.18575577059619</v>
      </c>
      <c r="N94" s="36">
        <f>(D94/(裸身!$C$83+$N$1))+E94-F94</f>
        <v>1239.4876088978162</v>
      </c>
      <c r="Q94" s="36">
        <f>(D94/(裸身!$C$83+$Q$1))+E94-F94</f>
        <v>1416.5572673117895</v>
      </c>
      <c r="T94" s="36">
        <f>(D94/(裸身!$C$83+$T$1))+E94-F94</f>
        <v>1652.650145197088</v>
      </c>
      <c r="W94" s="13">
        <f t="shared" si="2"/>
        <v>6</v>
      </c>
      <c r="Y94" s="13">
        <f>B94/(I94+G94-C94)</f>
        <v>39.999999999999993</v>
      </c>
      <c r="Z94" s="13">
        <f t="shared" si="3"/>
        <v>40</v>
      </c>
    </row>
    <row r="95" spans="1:26">
      <c r="A95" s="12">
        <v>93</v>
      </c>
      <c r="B95" s="12">
        <f>裸身!S95</f>
        <v>20154.388547148465</v>
      </c>
      <c r="C95" s="12">
        <f>裸身!V95</f>
        <v>9501.3546007985624</v>
      </c>
      <c r="D95" s="12">
        <f>裸身!B95</f>
        <v>10077.194273574232</v>
      </c>
      <c r="E95" s="12">
        <f>裸身!E95</f>
        <v>4366.7841852155007</v>
      </c>
      <c r="F95" s="12">
        <f>裸身!E95</f>
        <v>4366.7841852155007</v>
      </c>
      <c r="G95" s="12">
        <f>裸身!W95</f>
        <v>10077.194273574232</v>
      </c>
      <c r="H95" s="5">
        <f>(D95/(裸身!$C$83+$H$1))+E95-F95</f>
        <v>1007.7194273574232</v>
      </c>
      <c r="I95" s="36">
        <f>(B95/(裸身!$T$83+$I$1))+C95-G95</f>
        <v>-71.979959096957828</v>
      </c>
      <c r="J95" s="36">
        <f>(G95-C95)*(裸身!$T$3+$J$1)-B95</f>
        <v>2879.1983638783313</v>
      </c>
      <c r="K95" s="36">
        <f>(D95/(裸身!$C$83+$K$1))+E95-F95</f>
        <v>479.86639397972522</v>
      </c>
      <c r="N95" s="36">
        <f>(D95/(裸身!$C$83+$N$1))+E95-F95</f>
        <v>1259.6492841967793</v>
      </c>
      <c r="Q95" s="36">
        <f>(D95/(裸身!$C$83+$Q$1))+E95-F95</f>
        <v>1439.5991819391757</v>
      </c>
      <c r="T95" s="36">
        <f>(D95/(裸身!$C$83+$T$1))+E95-F95</f>
        <v>1679.5323789290387</v>
      </c>
      <c r="W95" s="13">
        <f t="shared" si="2"/>
        <v>6</v>
      </c>
      <c r="Y95" s="13">
        <f>B95/(I95+G95-C95)</f>
        <v>39.999999999999964</v>
      </c>
      <c r="Z95" s="13">
        <f t="shared" si="3"/>
        <v>40</v>
      </c>
    </row>
    <row r="96" spans="1:26">
      <c r="A96" s="12">
        <v>94</v>
      </c>
      <c r="B96" s="12">
        <f>裸身!S96</f>
        <v>20478.714385358056</v>
      </c>
      <c r="C96" s="12">
        <f>裸身!V96</f>
        <v>9654.2510673830839</v>
      </c>
      <c r="D96" s="12">
        <f>裸身!B96</f>
        <v>10239.357192679028</v>
      </c>
      <c r="E96" s="12">
        <f>裸身!E96</f>
        <v>4437.0547834942454</v>
      </c>
      <c r="F96" s="12">
        <f>裸身!E96</f>
        <v>4437.0547834942454</v>
      </c>
      <c r="G96" s="12">
        <f>裸身!W96</f>
        <v>10239.357192679028</v>
      </c>
      <c r="H96" s="5">
        <f>(D96/(裸身!$C$83+$H$1))+E96-F96</f>
        <v>1023.9357192679026</v>
      </c>
      <c r="I96" s="36">
        <f>(B96/(裸身!$T$83+$I$1))+C96-G96</f>
        <v>-73.138265661993501</v>
      </c>
      <c r="J96" s="36">
        <f>(G96-C96)*(裸身!$T$3+$J$1)-B96</f>
        <v>2925.5306264797182</v>
      </c>
      <c r="K96" s="36">
        <f>(D96/(裸身!$C$83+$K$1))+E96-F96</f>
        <v>487.58843774662</v>
      </c>
      <c r="N96" s="36">
        <f>(D96/(裸身!$C$83+$N$1))+E96-F96</f>
        <v>1279.9196490848781</v>
      </c>
      <c r="Q96" s="36">
        <f>(D96/(裸身!$C$83+$Q$1))+E96-F96</f>
        <v>1462.7653132398609</v>
      </c>
      <c r="T96" s="36">
        <f>(D96/(裸身!$C$83+$T$1))+E96-F96</f>
        <v>1706.5595321131714</v>
      </c>
      <c r="W96" s="13">
        <f t="shared" si="2"/>
        <v>6</v>
      </c>
      <c r="Y96" s="13">
        <f>B96/(I96+G96-C96)</f>
        <v>40.000000000000043</v>
      </c>
      <c r="Z96" s="13">
        <f t="shared" si="3"/>
        <v>40</v>
      </c>
    </row>
    <row r="97" spans="1:26">
      <c r="A97" s="12">
        <v>95</v>
      </c>
      <c r="B97" s="12">
        <f>裸身!S97</f>
        <v>20804.769981818201</v>
      </c>
      <c r="C97" s="12">
        <f>裸身!V97</f>
        <v>9807.9629914285797</v>
      </c>
      <c r="D97" s="12">
        <f>裸身!B97</f>
        <v>10402.3849909091</v>
      </c>
      <c r="E97" s="12">
        <f>裸身!E97</f>
        <v>4507.7001627272766</v>
      </c>
      <c r="F97" s="12">
        <f>裸身!E97</f>
        <v>4507.7001627272766</v>
      </c>
      <c r="G97" s="12">
        <f>裸身!W97</f>
        <v>10402.3849909091</v>
      </c>
      <c r="H97" s="5">
        <f>(D97/(裸身!$C$83+$H$1))+E97-F97</f>
        <v>1040.2384990909104</v>
      </c>
      <c r="I97" s="36">
        <f>(B97/(裸身!$T$83+$I$1))+C97-G97</f>
        <v>-74.302749935066458</v>
      </c>
      <c r="J97" s="36">
        <f>(G97-C97)*(裸身!$T$3+$J$1)-B97</f>
        <v>2972.1099974026292</v>
      </c>
      <c r="K97" s="36">
        <f>(D97/(裸身!$C$83+$K$1))+E97-F97</f>
        <v>495.35166623376699</v>
      </c>
      <c r="N97" s="36">
        <f>(D97/(裸身!$C$83+$N$1))+E97-F97</f>
        <v>1300.2981238636376</v>
      </c>
      <c r="Q97" s="36">
        <f>(D97/(裸身!$C$83+$Q$1))+E97-F97</f>
        <v>1486.0549987013001</v>
      </c>
      <c r="T97" s="36">
        <f>(D97/(裸身!$C$83+$T$1))+E97-F97</f>
        <v>1733.7308318181831</v>
      </c>
      <c r="W97" s="13">
        <f t="shared" si="2"/>
        <v>6.0000000000000009</v>
      </c>
      <c r="Y97" s="13">
        <f>B97/(I97+G97-C97)</f>
        <v>40.000000000000057</v>
      </c>
      <c r="Z97" s="13">
        <f t="shared" si="3"/>
        <v>40</v>
      </c>
    </row>
    <row r="98" spans="1:26">
      <c r="A98" s="12">
        <v>96</v>
      </c>
      <c r="B98" s="12">
        <f>裸身!S98</f>
        <v>21132.54620819839</v>
      </c>
      <c r="C98" s="12">
        <f>裸身!V98</f>
        <v>9962.4860695792413</v>
      </c>
      <c r="D98" s="12">
        <f>裸身!B98</f>
        <v>10566.273104099195</v>
      </c>
      <c r="E98" s="12">
        <f>裸身!E98</f>
        <v>4578.7183451096507</v>
      </c>
      <c r="F98" s="12">
        <f>裸身!E98</f>
        <v>4578.7183451096507</v>
      </c>
      <c r="G98" s="12">
        <f>裸身!W98</f>
        <v>10566.273104099195</v>
      </c>
      <c r="H98" s="5">
        <f>(D98/(裸身!$C$83+$H$1))+E98-F98</f>
        <v>1056.6273104099191</v>
      </c>
      <c r="I98" s="36">
        <f>(B98/(裸身!$T$83+$I$1))+C98-G98</f>
        <v>-75.473379314993508</v>
      </c>
      <c r="J98" s="36">
        <f>(G98-C98)*(裸身!$T$3+$J$1)-B98</f>
        <v>3018.9351725997512</v>
      </c>
      <c r="K98" s="36">
        <f>(D98/(裸身!$C$83+$K$1))+E98-F98</f>
        <v>503.15586209996127</v>
      </c>
      <c r="N98" s="36">
        <f>(D98/(裸身!$C$83+$N$1))+E98-F98</f>
        <v>1320.7841380123991</v>
      </c>
      <c r="Q98" s="36">
        <f>(D98/(裸身!$C$83+$Q$1))+E98-F98</f>
        <v>1509.4675862998847</v>
      </c>
      <c r="T98" s="36">
        <f>(D98/(裸身!$C$83+$T$1))+E98-F98</f>
        <v>1761.0455173498658</v>
      </c>
      <c r="W98" s="13">
        <f t="shared" si="2"/>
        <v>6</v>
      </c>
      <c r="Y98" s="13">
        <f>B98/(I98+G98-C98)</f>
        <v>39.999999999999979</v>
      </c>
      <c r="Z98" s="13">
        <f t="shared" si="3"/>
        <v>40</v>
      </c>
    </row>
    <row r="99" spans="1:26">
      <c r="A99" s="12">
        <v>97</v>
      </c>
      <c r="B99" s="12">
        <f>裸身!S99</f>
        <v>21462.034079178899</v>
      </c>
      <c r="C99" s="12">
        <f>裸身!V99</f>
        <v>10117.816065898623</v>
      </c>
      <c r="D99" s="12">
        <f>裸身!B99</f>
        <v>10731.017039589449</v>
      </c>
      <c r="E99" s="12">
        <f>裸身!E99</f>
        <v>4650.1073838220946</v>
      </c>
      <c r="F99" s="12">
        <f>裸身!E99</f>
        <v>4650.1073838220946</v>
      </c>
      <c r="G99" s="12">
        <f>裸身!W99</f>
        <v>10731.017039589449</v>
      </c>
      <c r="H99" s="5">
        <f>(D99/(裸身!$C$83+$H$1))+E99-F99</f>
        <v>1073.1017039589451</v>
      </c>
      <c r="I99" s="36">
        <f>(B99/(裸身!$T$83+$I$1))+C99-G99</f>
        <v>-76.650121711352767</v>
      </c>
      <c r="J99" s="36">
        <f>(G99-C99)*(裸身!$T$3+$J$1)-B99</f>
        <v>3066.0048684541325</v>
      </c>
      <c r="K99" s="36">
        <f>(D99/(裸身!$C$83+$K$1))+E99-F99</f>
        <v>511.00081140902148</v>
      </c>
      <c r="N99" s="36">
        <f>(D99/(裸身!$C$83+$N$1))+E99-F99</f>
        <v>1341.3771299486816</v>
      </c>
      <c r="Q99" s="36">
        <f>(D99/(裸身!$C$83+$Q$1))+E99-F99</f>
        <v>1533.0024342270644</v>
      </c>
      <c r="T99" s="36">
        <f>(D99/(裸身!$C$83+$T$1))+E99-F99</f>
        <v>1788.5028399315752</v>
      </c>
      <c r="W99" s="13">
        <f t="shared" si="2"/>
        <v>5.9999999999999991</v>
      </c>
      <c r="Y99" s="13">
        <f>B99/(I99+G99-C99)</f>
        <v>39.999999999999957</v>
      </c>
      <c r="Z99" s="13">
        <f t="shared" si="3"/>
        <v>40</v>
      </c>
    </row>
    <row r="100" spans="1:26">
      <c r="A100" s="12">
        <v>98</v>
      </c>
      <c r="B100" s="12">
        <f>裸身!S100</f>
        <v>21793.224748755052</v>
      </c>
      <c r="C100" s="12">
        <f>裸身!V100</f>
        <v>10273.948810127382</v>
      </c>
      <c r="D100" s="12">
        <f>裸身!B100</f>
        <v>10896.612374377526</v>
      </c>
      <c r="E100" s="12">
        <f>裸身!E100</f>
        <v>4721.8653622302609</v>
      </c>
      <c r="F100" s="12">
        <f>裸身!E100</f>
        <v>4721.8653622302609</v>
      </c>
      <c r="G100" s="12">
        <f>裸身!W100</f>
        <v>10896.612374377526</v>
      </c>
      <c r="H100" s="5">
        <f>(D100/(裸身!$C$83+$H$1))+E100-F100</f>
        <v>1089.6612374377528</v>
      </c>
      <c r="I100" s="36">
        <f>(B100/(裸身!$T$83+$I$1))+C100-G100</f>
        <v>-77.832945531268706</v>
      </c>
      <c r="J100" s="36">
        <f>(G100-C100)*(裸身!$T$3+$J$1)-B100</f>
        <v>3113.3178212507155</v>
      </c>
      <c r="K100" s="36">
        <f>(D100/(裸身!$C$83+$K$1))+E100-F100</f>
        <v>518.88630354178713</v>
      </c>
      <c r="N100" s="36">
        <f>(D100/(裸身!$C$83+$N$1))+E100-F100</f>
        <v>1362.0765467971905</v>
      </c>
      <c r="Q100" s="36">
        <f>(D100/(裸身!$C$83+$Q$1))+E100-F100</f>
        <v>1556.6589106253614</v>
      </c>
      <c r="T100" s="36">
        <f>(D100/(裸身!$C$83+$T$1))+E100-F100</f>
        <v>1816.102062396254</v>
      </c>
      <c r="W100" s="13">
        <f t="shared" si="2"/>
        <v>6.0000000000000009</v>
      </c>
      <c r="Y100" s="13">
        <f>B100/(I100+G100-C100)</f>
        <v>40.000000000000057</v>
      </c>
      <c r="Z100" s="13">
        <f t="shared" si="3"/>
        <v>40</v>
      </c>
    </row>
    <row r="101" spans="1:26">
      <c r="A101" s="12">
        <v>99</v>
      </c>
      <c r="B101" s="12">
        <f>裸身!S101</f>
        <v>22126.109506674118</v>
      </c>
      <c r="C101" s="12">
        <f>裸身!V101</f>
        <v>10430.880196003513</v>
      </c>
      <c r="D101" s="12">
        <f>裸身!B101</f>
        <v>11063.054753337059</v>
      </c>
      <c r="E101" s="12">
        <f>裸身!E101</f>
        <v>4793.9903931127255</v>
      </c>
      <c r="F101" s="12">
        <f>裸身!E101</f>
        <v>4793.9903931127255</v>
      </c>
      <c r="G101" s="12">
        <f>裸身!W101</f>
        <v>11063.054753337059</v>
      </c>
      <c r="H101" s="5">
        <f>(D101/(裸身!$C$83+$H$1))+E101-F101</f>
        <v>1106.3054753337065</v>
      </c>
      <c r="I101" s="36">
        <f>(B101/(裸身!$T$83+$I$1))+C101-G101</f>
        <v>-79.021819666693773</v>
      </c>
      <c r="J101" s="36">
        <f>(G101-C101)*(裸身!$T$3+$J$1)-B101</f>
        <v>3160.8727866677436</v>
      </c>
      <c r="K101" s="36">
        <f>(D101/(裸身!$C$83+$K$1))+E101-F101</f>
        <v>526.81213111128818</v>
      </c>
      <c r="N101" s="36">
        <f>(D101/(裸身!$C$83+$N$1))+E101-F101</f>
        <v>1382.8818441671328</v>
      </c>
      <c r="Q101" s="36">
        <f>(D101/(裸身!$C$83+$Q$1))+E101-F101</f>
        <v>1580.4363933338655</v>
      </c>
      <c r="T101" s="36">
        <f>(D101/(裸身!$C$83+$T$1))+E101-F101</f>
        <v>1843.8424588895095</v>
      </c>
      <c r="W101" s="13">
        <f t="shared" si="2"/>
        <v>6.0000000000000009</v>
      </c>
      <c r="Y101" s="13">
        <f>B101/(I101+G101-C101)</f>
        <v>40.000000000000014</v>
      </c>
      <c r="Z101" s="13">
        <f t="shared" si="3"/>
        <v>40</v>
      </c>
    </row>
    <row r="102" spans="1:26">
      <c r="A102" s="12">
        <v>100</v>
      </c>
      <c r="B102" s="12">
        <f>裸身!S102</f>
        <v>22460.679774997905</v>
      </c>
      <c r="C102" s="12">
        <f>裸身!V102</f>
        <v>10588.606179641869</v>
      </c>
      <c r="D102" s="12">
        <f>裸身!B102</f>
        <v>11230.339887498953</v>
      </c>
      <c r="E102" s="12">
        <f>裸身!E102</f>
        <v>4866.4806179162124</v>
      </c>
      <c r="F102" s="12">
        <f>裸身!E102</f>
        <v>4866.4806179162124</v>
      </c>
      <c r="G102" s="12">
        <f>裸身!W102</f>
        <v>11230.339887498953</v>
      </c>
      <c r="H102" s="5">
        <f>(D102/(裸身!$C$83+$H$1))+E102-F102</f>
        <v>1123.0339887498949</v>
      </c>
      <c r="I102" s="36">
        <f>(B102/(裸身!$T$83+$I$1))+C102-G102</f>
        <v>-80.216713482135674</v>
      </c>
      <c r="J102" s="36">
        <f>(G102-C102)*(裸身!$T$3+$J$1)-B102</f>
        <v>3208.6685392854379</v>
      </c>
      <c r="K102" s="36">
        <f>(D102/(裸身!$C$83+$K$1))+E102-F102</f>
        <v>534.77808988090237</v>
      </c>
      <c r="N102" s="36">
        <f>(D102/(裸身!$C$83+$N$1))+E102-F102</f>
        <v>1403.7924859373688</v>
      </c>
      <c r="Q102" s="36">
        <f>(D102/(裸身!$C$83+$Q$1))+E102-F102</f>
        <v>1604.3342696427071</v>
      </c>
      <c r="T102" s="36">
        <f>(D102/(裸身!$C$83+$T$1))+E102-F102</f>
        <v>1871.7233145831588</v>
      </c>
      <c r="W102" s="13">
        <f t="shared" si="2"/>
        <v>6</v>
      </c>
      <c r="Y102" s="13">
        <f>B102/(I102+G102-C102)</f>
        <v>39.999999999999979</v>
      </c>
      <c r="Z102" s="13">
        <f t="shared" si="3"/>
        <v>40</v>
      </c>
    </row>
    <row r="110" spans="1:26">
      <c r="W110" s="1"/>
      <c r="Y110" s="1"/>
      <c r="Z110" s="1"/>
    </row>
    <row r="111" spans="1:26">
      <c r="W111" s="1"/>
      <c r="Y111" s="1"/>
      <c r="Z111" s="1"/>
    </row>
    <row r="112" spans="1:26">
      <c r="W112" s="1"/>
      <c r="Y112" s="1"/>
      <c r="Z112" s="1"/>
    </row>
    <row r="113" spans="23:26">
      <c r="W113" s="1"/>
      <c r="Y113" s="1"/>
      <c r="Z113" s="1"/>
    </row>
    <row r="114" spans="23:26">
      <c r="W114" s="1"/>
      <c r="Y114" s="1"/>
      <c r="Z114" s="1"/>
    </row>
    <row r="115" spans="23:26">
      <c r="W115" s="1"/>
      <c r="Y115" s="1"/>
      <c r="Z115" s="1"/>
    </row>
    <row r="116" spans="23:26">
      <c r="W116" s="1"/>
      <c r="Y116" s="1"/>
      <c r="Z116" s="1"/>
    </row>
    <row r="117" spans="23:26">
      <c r="W117" s="1"/>
      <c r="Y117" s="1"/>
      <c r="Z117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F3" sqref="F3"/>
    </sheetView>
  </sheetViews>
  <sheetFormatPr defaultRowHeight="16.5"/>
  <sheetData>
    <row r="1" spans="1:10" ht="17.25" thickBot="1">
      <c r="A1" s="7" t="s">
        <v>3</v>
      </c>
      <c r="B1" s="8" t="s">
        <v>4</v>
      </c>
      <c r="C1" s="9" t="s">
        <v>8</v>
      </c>
      <c r="D1" s="9" t="s">
        <v>9</v>
      </c>
      <c r="E1" s="10" t="s">
        <v>5</v>
      </c>
      <c r="F1" s="4" t="s">
        <v>10</v>
      </c>
    </row>
    <row r="2" spans="1:10">
      <c r="A2" s="5">
        <v>1</v>
      </c>
      <c r="B2" s="5">
        <f>50</f>
        <v>50</v>
      </c>
      <c r="C2" s="6">
        <v>10</v>
      </c>
      <c r="D2" s="5">
        <f>B2/C2</f>
        <v>5</v>
      </c>
      <c r="E2" s="6">
        <f>F2-D2</f>
        <v>20</v>
      </c>
      <c r="F2" s="3">
        <f>B2*0.5</f>
        <v>25</v>
      </c>
    </row>
    <row r="3" spans="1:10">
      <c r="A3" s="5">
        <v>2</v>
      </c>
      <c r="B3" s="5">
        <f>B2+A3^1.25</f>
        <v>52.37841423000544</v>
      </c>
      <c r="C3" s="6">
        <v>10</v>
      </c>
      <c r="D3" s="5">
        <f t="shared" ref="D3" si="0">B3/C3</f>
        <v>5.2378414230005443</v>
      </c>
      <c r="E3" s="6">
        <f>F3-D3</f>
        <v>20.317714132555011</v>
      </c>
      <c r="F3" s="3">
        <f>B2/(C2-1)+E2</f>
        <v>25.555555555555557</v>
      </c>
      <c r="I3">
        <f>10-5*0.3</f>
        <v>8.5</v>
      </c>
      <c r="J3">
        <f>10-5</f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說明</vt:lpstr>
      <vt:lpstr>裸身</vt:lpstr>
      <vt:lpstr>道具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sakmor</cp:lastModifiedBy>
  <dcterms:created xsi:type="dcterms:W3CDTF">2017-01-12T06:06:10Z</dcterms:created>
  <dcterms:modified xsi:type="dcterms:W3CDTF">2017-01-13T10:38:15Z</dcterms:modified>
</cp:coreProperties>
</file>