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pple/Documents/vscode_gitcontent/ManageMoneyMatters/"/>
    </mc:Choice>
  </mc:AlternateContent>
  <xr:revisionPtr revIDLastSave="0" documentId="12_ncr:500000_{6AC0167A-C246-E840-8A5A-CAF2C99B1678}" xr6:coauthVersionLast="31" xr6:coauthVersionMax="31" xr10:uidLastSave="{00000000-0000-0000-0000-000000000000}"/>
  <bookViews>
    <workbookView xWindow="0" yWindow="460" windowWidth="28800" windowHeight="16300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0" i="1" l="1"/>
  <c r="C13" i="1"/>
  <c r="C14" i="1" l="1"/>
  <c r="J7" i="1"/>
  <c r="J5" i="1"/>
  <c r="H16" i="1"/>
  <c r="C21" i="1"/>
  <c r="C20" i="1"/>
  <c r="D16" i="1" l="1"/>
  <c r="C15" i="1"/>
  <c r="J15" i="1" s="1"/>
  <c r="J16" i="1" s="1"/>
  <c r="C16" i="1"/>
</calcChain>
</file>

<file path=xl/sharedStrings.xml><?xml version="1.0" encoding="utf-8"?>
<sst xmlns="http://schemas.openxmlformats.org/spreadsheetml/2006/main" count="40" uniqueCount="33">
  <si>
    <t>存量资产</t>
    <phoneticPr fontId="2" type="noConversion"/>
  </si>
  <si>
    <t>金额</t>
    <phoneticPr fontId="2" type="noConversion"/>
  </si>
  <si>
    <t>存量资产小计</t>
    <phoneticPr fontId="2" type="noConversion"/>
  </si>
  <si>
    <t>类别</t>
    <phoneticPr fontId="2" type="noConversion"/>
  </si>
  <si>
    <t>弹性支出</t>
    <phoneticPr fontId="2" type="noConversion"/>
  </si>
  <si>
    <t>工资收入</t>
    <phoneticPr fontId="2" type="noConversion"/>
  </si>
  <si>
    <t>利息收入</t>
    <phoneticPr fontId="2" type="noConversion"/>
  </si>
  <si>
    <t>货币基金</t>
    <phoneticPr fontId="2" type="noConversion"/>
  </si>
  <si>
    <t>现金</t>
    <phoneticPr fontId="2" type="noConversion"/>
  </si>
  <si>
    <t>现金池</t>
    <phoneticPr fontId="2" type="noConversion"/>
  </si>
  <si>
    <t>保险池</t>
    <phoneticPr fontId="2" type="noConversion"/>
  </si>
  <si>
    <t>目标池</t>
    <phoneticPr fontId="2" type="noConversion"/>
  </si>
  <si>
    <t>增值池</t>
    <phoneticPr fontId="2" type="noConversion"/>
  </si>
  <si>
    <t>金额分配</t>
    <phoneticPr fontId="2" type="noConversion"/>
  </si>
  <si>
    <t>适合投资</t>
    <phoneticPr fontId="2" type="noConversion"/>
  </si>
  <si>
    <t>重疾险，意外险，补充医疗险</t>
    <phoneticPr fontId="2" type="noConversion"/>
  </si>
  <si>
    <t>组合投资，基金定投</t>
    <phoneticPr fontId="2" type="noConversion"/>
  </si>
  <si>
    <t>资产合计+年现金流</t>
    <phoneticPr fontId="2" type="noConversion"/>
  </si>
  <si>
    <t>年现金流小计</t>
    <phoneticPr fontId="2" type="noConversion"/>
  </si>
  <si>
    <t>年现金流</t>
    <phoneticPr fontId="2" type="noConversion"/>
  </si>
  <si>
    <t>混合型基金，定期理财</t>
    <phoneticPr fontId="2" type="noConversion"/>
  </si>
  <si>
    <t>1）每月投入一定款项</t>
    <phoneticPr fontId="2" type="noConversion"/>
  </si>
  <si>
    <t>2）一次投入全部款项</t>
    <phoneticPr fontId="2" type="noConversion"/>
  </si>
  <si>
    <t>1年实现1万块的目标计算方法：</t>
    <phoneticPr fontId="2" type="noConversion"/>
  </si>
  <si>
    <t>（使用年金公式PMT）</t>
    <phoneticPr fontId="2" type="noConversion"/>
  </si>
  <si>
    <t>（直接采用除法计算）</t>
    <phoneticPr fontId="2" type="noConversion"/>
  </si>
  <si>
    <t>2018.7.18</t>
    <phoneticPr fontId="2" type="noConversion"/>
  </si>
  <si>
    <t>固定支出（包含贷款还款/房租）</t>
    <rPh sb="0" eb="2">
      <t>fang zu</t>
    </rPh>
    <phoneticPr fontId="2" type="noConversion"/>
  </si>
  <si>
    <t>定期理财产品（好规划）</t>
    <rPh sb="0" eb="3">
      <t>hao gui hua</t>
    </rPh>
    <phoneticPr fontId="2" type="noConversion"/>
  </si>
  <si>
    <t>股票基金(支付宝)</t>
    <rPh sb="0" eb="3">
      <t>zhi fu b</t>
    </rPh>
    <phoneticPr fontId="2" type="noConversion"/>
  </si>
  <si>
    <t>股票基金（好规划）</t>
    <rPh sb="0" eb="4">
      <t>gu piao ji jin</t>
    </rPh>
    <phoneticPr fontId="2" type="noConversion"/>
  </si>
  <si>
    <t>p2p(e微贷)</t>
    <rPh sb="0" eb="1">
      <t>wei dai</t>
    </rPh>
    <phoneticPr fontId="2" type="noConversion"/>
  </si>
  <si>
    <t>p2p(小牛在线)</t>
    <rPh sb="0" eb="1">
      <t>p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</si>
</sst>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.00;[Red]&quot;¥&quot;\-#,##0.00"/>
    <numFmt numFmtId="177" formatCode="_ * #,##0.00_ ;_ * \-#,##0.00_ ;_ * &quot;-&quot;??_ ;_ @_ "/>
    <numFmt numFmtId="178" formatCode="_ * #,##0_ ;_ * \-#,##0_ ;_ * &quot;-&quot;??_ ;_ @_ "/>
  </numFmts>
  <fonts count="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  <protection locked="0"/>
    </xf>
    <xf numFmtId="177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  <protection locked="0"/>
    </xf>
    <xf numFmtId="0" fontId="0" fillId="0" borderId="1" xfId="0" applyBorder="1">
      <alignment vertical="center"/>
      <protection locked="0"/>
    </xf>
    <xf numFmtId="0" fontId="3" fillId="0" borderId="1" xfId="0" applyFont="1" applyBorder="1" applyAlignment="1">
      <alignment horizontal="center" vertical="center"/>
      <protection locked="0"/>
    </xf>
    <xf numFmtId="0" fontId="3" fillId="0" borderId="1" xfId="0" applyFont="1" applyBorder="1" applyAlignment="1">
      <alignment horizontal="center" vertical="center" wrapText="1"/>
      <protection locked="0"/>
    </xf>
    <xf numFmtId="0" fontId="0" fillId="0" borderId="1" xfId="0" applyBorder="1" applyAlignment="1">
      <alignment vertical="center" wrapText="1"/>
      <protection locked="0"/>
    </xf>
    <xf numFmtId="0" fontId="3" fillId="0" borderId="1" xfId="0" applyFont="1" applyBorder="1" applyAlignment="1">
      <alignment vertical="center" wrapText="1"/>
      <protection locked="0"/>
    </xf>
    <xf numFmtId="0" fontId="0" fillId="0" borderId="0" xfId="0" applyAlignment="1">
      <alignment vertical="center" wrapText="1"/>
      <protection locked="0"/>
    </xf>
    <xf numFmtId="178" fontId="3" fillId="3" borderId="1" xfId="1" applyNumberFormat="1" applyFont="1" applyFill="1" applyBorder="1" applyProtection="1">
      <alignment vertical="center"/>
      <protection locked="0"/>
    </xf>
    <xf numFmtId="178" fontId="0" fillId="0" borderId="1" xfId="1" applyNumberFormat="1" applyFont="1" applyBorder="1" applyProtection="1">
      <alignment vertical="center"/>
      <protection locked="0"/>
    </xf>
    <xf numFmtId="176" fontId="0" fillId="0" borderId="0" xfId="0" applyNumberFormat="1">
      <alignment vertical="center"/>
      <protection locked="0"/>
    </xf>
    <xf numFmtId="178" fontId="0" fillId="0" borderId="1" xfId="0" applyNumberFormat="1" applyBorder="1">
      <alignment vertical="center"/>
      <protection locked="0"/>
    </xf>
    <xf numFmtId="178" fontId="3" fillId="2" borderId="1" xfId="0" applyNumberFormat="1" applyFont="1" applyFill="1" applyBorder="1">
      <alignment vertical="center"/>
      <protection locked="0"/>
    </xf>
    <xf numFmtId="178" fontId="0" fillId="0" borderId="1" xfId="1" applyNumberFormat="1" applyFont="1" applyBorder="1" applyAlignment="1" applyProtection="1">
      <alignment horizontal="right" vertical="center"/>
      <protection locked="0"/>
    </xf>
    <xf numFmtId="0" fontId="0" fillId="2" borderId="1" xfId="0" applyFill="1" applyBorder="1">
      <alignment vertical="center"/>
      <protection locked="0"/>
    </xf>
    <xf numFmtId="0" fontId="3" fillId="0" borderId="0" xfId="0" applyFont="1" applyAlignment="1">
      <alignment horizontal="left" vertical="center"/>
      <protection locked="0"/>
    </xf>
    <xf numFmtId="178" fontId="0" fillId="0" borderId="3" xfId="0" applyNumberFormat="1" applyBorder="1" applyAlignment="1">
      <alignment horizontal="center" vertical="center" wrapText="1"/>
      <protection locked="0"/>
    </xf>
    <xf numFmtId="178" fontId="0" fillId="0" borderId="2" xfId="0" applyNumberFormat="1" applyBorder="1" applyAlignment="1">
      <alignment horizontal="center" vertical="center" wrapText="1"/>
      <protection locked="0"/>
    </xf>
    <xf numFmtId="178" fontId="0" fillId="0" borderId="4" xfId="0" applyNumberFormat="1" applyBorder="1" applyAlignment="1">
      <alignment horizontal="center" vertical="center" wrapText="1"/>
      <protection locked="0"/>
    </xf>
    <xf numFmtId="0" fontId="0" fillId="0" borderId="3" xfId="0" applyBorder="1" applyAlignment="1">
      <alignment horizontal="center" vertical="center" wrapText="1"/>
      <protection locked="0"/>
    </xf>
    <xf numFmtId="0" fontId="0" fillId="0" borderId="2" xfId="0" applyBorder="1" applyAlignment="1">
      <alignment horizontal="center" vertical="center" wrapText="1"/>
      <protection locked="0"/>
    </xf>
    <xf numFmtId="0" fontId="0" fillId="0" borderId="4" xfId="0" applyBorder="1" applyAlignment="1">
      <alignment horizontal="center" vertical="center" wrapText="1"/>
      <protection locked="0"/>
    </xf>
    <xf numFmtId="0" fontId="3" fillId="5" borderId="1" xfId="0" applyFont="1" applyFill="1" applyBorder="1" applyAlignment="1">
      <alignment horizontal="center" vertical="center"/>
      <protection locked="0"/>
    </xf>
    <xf numFmtId="0" fontId="3" fillId="7" borderId="1" xfId="0" applyFont="1" applyFill="1" applyBorder="1" applyAlignment="1">
      <alignment horizontal="center" vertical="center"/>
      <protection locked="0"/>
    </xf>
    <xf numFmtId="0" fontId="3" fillId="6" borderId="1" xfId="0" applyFont="1" applyFill="1" applyBorder="1" applyAlignment="1">
      <alignment horizontal="center" vertical="center"/>
      <protection locked="0"/>
    </xf>
    <xf numFmtId="0" fontId="0" fillId="0" borderId="1" xfId="0" applyBorder="1" applyAlignment="1">
      <alignment horizontal="center" vertical="center"/>
      <protection locked="0"/>
    </xf>
    <xf numFmtId="0" fontId="0" fillId="0" borderId="3" xfId="0" applyBorder="1" applyAlignment="1">
      <alignment horizontal="center" vertical="center"/>
      <protection locked="0"/>
    </xf>
    <xf numFmtId="0" fontId="0" fillId="0" borderId="2" xfId="0" applyBorder="1" applyAlignment="1">
      <alignment horizontal="center" vertical="center"/>
      <protection locked="0"/>
    </xf>
    <xf numFmtId="0" fontId="0" fillId="0" borderId="4" xfId="0" applyBorder="1" applyAlignment="1">
      <alignment horizontal="center" vertical="center"/>
      <protection locked="0"/>
    </xf>
    <xf numFmtId="0" fontId="0" fillId="0" borderId="5" xfId="0" applyBorder="1" applyAlignment="1">
      <alignment horizontal="left" vertical="center"/>
      <protection locked="0"/>
    </xf>
    <xf numFmtId="0" fontId="0" fillId="0" borderId="6" xfId="0" applyBorder="1" applyAlignment="1">
      <alignment horizontal="left" vertical="center"/>
      <protection locked="0"/>
    </xf>
    <xf numFmtId="0" fontId="3" fillId="4" borderId="1" xfId="0" applyFont="1" applyFill="1" applyBorder="1" applyAlignment="1">
      <alignment horizontal="center" vertical="center"/>
      <protection locked="0"/>
    </xf>
    <xf numFmtId="178" fontId="0" fillId="0" borderId="3" xfId="0" applyNumberFormat="1" applyBorder="1" applyAlignment="1">
      <alignment horizontal="center" vertical="center"/>
      <protection locked="0"/>
    </xf>
    <xf numFmtId="178" fontId="0" fillId="0" borderId="2" xfId="0" applyNumberFormat="1" applyBorder="1" applyAlignment="1">
      <alignment horizontal="center" vertical="center"/>
      <protection locked="0"/>
    </xf>
    <xf numFmtId="178" fontId="0" fillId="0" borderId="4" xfId="0" applyNumberFormat="1" applyBorder="1" applyAlignment="1">
      <alignment horizontal="center" vertical="center"/>
      <protection locked="0"/>
    </xf>
  </cellXfs>
  <cellStyles count="2">
    <cellStyle name="常规" xfId="0" builtinId="0" customBuiltin="1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150" workbookViewId="0">
      <selection activeCell="D5" sqref="D5"/>
    </sheetView>
  </sheetViews>
  <sheetFormatPr baseColWidth="10" defaultColWidth="8.83203125" defaultRowHeight="14"/>
  <cols>
    <col min="2" max="2" width="19.1640625" style="6" customWidth="1"/>
    <col min="3" max="3" width="16.5" customWidth="1"/>
    <col min="4" max="5" width="14.1640625" customWidth="1"/>
    <col min="6" max="6" width="19.1640625" customWidth="1"/>
    <col min="7" max="7" width="15" customWidth="1"/>
    <col min="8" max="9" width="13.1640625" customWidth="1"/>
    <col min="10" max="10" width="11.6640625" customWidth="1"/>
    <col min="11" max="11" width="13.1640625" customWidth="1"/>
  </cols>
  <sheetData>
    <row r="1" spans="1:11">
      <c r="A1" t="s">
        <v>26</v>
      </c>
      <c r="D1" s="30" t="s">
        <v>9</v>
      </c>
      <c r="E1" s="30"/>
      <c r="F1" s="23" t="s">
        <v>10</v>
      </c>
      <c r="G1" s="23"/>
      <c r="H1" s="22" t="s">
        <v>11</v>
      </c>
      <c r="I1" s="22"/>
      <c r="J1" s="21" t="s">
        <v>12</v>
      </c>
      <c r="K1" s="21"/>
    </row>
    <row r="2" spans="1:11">
      <c r="A2" s="1"/>
      <c r="B2" s="3" t="s">
        <v>3</v>
      </c>
      <c r="C2" s="2" t="s">
        <v>1</v>
      </c>
      <c r="D2" s="2" t="s">
        <v>13</v>
      </c>
      <c r="E2" s="2" t="s">
        <v>14</v>
      </c>
      <c r="F2" s="2" t="s">
        <v>13</v>
      </c>
      <c r="G2" s="2" t="s">
        <v>14</v>
      </c>
      <c r="H2" s="2" t="s">
        <v>13</v>
      </c>
      <c r="I2" s="2" t="s">
        <v>14</v>
      </c>
      <c r="J2" s="2" t="s">
        <v>13</v>
      </c>
      <c r="K2" s="2" t="s">
        <v>14</v>
      </c>
    </row>
    <row r="3" spans="1:11">
      <c r="A3" s="25" t="s">
        <v>0</v>
      </c>
      <c r="B3" s="4" t="s">
        <v>8</v>
      </c>
      <c r="C3" s="8">
        <v>21200</v>
      </c>
      <c r="D3" s="10">
        <v>5000</v>
      </c>
      <c r="E3" s="31" t="s">
        <v>7</v>
      </c>
      <c r="F3" s="10"/>
      <c r="G3" s="15" t="s">
        <v>15</v>
      </c>
      <c r="H3" s="1"/>
      <c r="I3" s="18" t="s">
        <v>20</v>
      </c>
      <c r="J3" s="1"/>
      <c r="K3" s="15" t="s">
        <v>16</v>
      </c>
    </row>
    <row r="4" spans="1:11">
      <c r="A4" s="26"/>
      <c r="B4" s="4" t="s">
        <v>7</v>
      </c>
      <c r="C4" s="8">
        <v>2100</v>
      </c>
      <c r="D4" s="10">
        <v>5000</v>
      </c>
      <c r="E4" s="32"/>
      <c r="F4" s="10"/>
      <c r="G4" s="16"/>
      <c r="H4" s="1"/>
      <c r="I4" s="19"/>
      <c r="J4" s="1"/>
      <c r="K4" s="16"/>
    </row>
    <row r="5" spans="1:11">
      <c r="A5" s="26"/>
      <c r="B5" s="4" t="s">
        <v>29</v>
      </c>
      <c r="C5" s="8">
        <v>9200</v>
      </c>
      <c r="D5" s="1"/>
      <c r="E5" s="32"/>
      <c r="F5" s="1"/>
      <c r="G5" s="16"/>
      <c r="H5" s="1">
        <v>9300</v>
      </c>
      <c r="I5" s="19"/>
      <c r="J5" s="10">
        <f>C5-H5</f>
        <v>-100</v>
      </c>
      <c r="K5" s="16"/>
    </row>
    <row r="6" spans="1:11">
      <c r="A6" s="26"/>
      <c r="B6" s="4" t="s">
        <v>30</v>
      </c>
      <c r="C6" s="8">
        <v>16600</v>
      </c>
      <c r="D6" s="1"/>
      <c r="E6" s="32"/>
      <c r="F6" s="1"/>
      <c r="G6" s="16"/>
      <c r="H6" s="1"/>
      <c r="I6" s="19"/>
      <c r="J6" s="10"/>
      <c r="K6" s="16"/>
    </row>
    <row r="7" spans="1:11" ht="28">
      <c r="A7" s="26"/>
      <c r="B7" s="4" t="s">
        <v>28</v>
      </c>
      <c r="C7" s="8">
        <v>10100</v>
      </c>
      <c r="D7" s="10">
        <v>0</v>
      </c>
      <c r="E7" s="32"/>
      <c r="F7" s="10"/>
      <c r="G7" s="16"/>
      <c r="H7" s="1"/>
      <c r="I7" s="19"/>
      <c r="J7" s="10">
        <f>C7-D7</f>
        <v>10100</v>
      </c>
      <c r="K7" s="16"/>
    </row>
    <row r="8" spans="1:11">
      <c r="A8" s="26"/>
      <c r="B8" s="4" t="s">
        <v>32</v>
      </c>
      <c r="C8" s="8">
        <v>6800</v>
      </c>
      <c r="D8" s="10"/>
      <c r="E8" s="32"/>
      <c r="F8" s="10"/>
      <c r="G8" s="16"/>
      <c r="H8" s="1"/>
      <c r="I8" s="19"/>
      <c r="J8" s="10"/>
      <c r="K8" s="16"/>
    </row>
    <row r="9" spans="1:11">
      <c r="A9" s="26"/>
      <c r="B9" s="4" t="s">
        <v>31</v>
      </c>
      <c r="C9" s="8">
        <v>14000</v>
      </c>
      <c r="D9" s="10"/>
      <c r="E9" s="32"/>
      <c r="F9" s="10"/>
      <c r="G9" s="16"/>
      <c r="H9" s="1"/>
      <c r="I9" s="19"/>
      <c r="J9" s="10"/>
      <c r="K9" s="16"/>
    </row>
    <row r="10" spans="1:11">
      <c r="A10" s="27"/>
      <c r="B10" s="5" t="s">
        <v>2</v>
      </c>
      <c r="C10" s="7">
        <f>SUM(C3:C9)</f>
        <v>80000</v>
      </c>
      <c r="D10" s="1"/>
      <c r="E10" s="32"/>
      <c r="F10" s="1"/>
      <c r="G10" s="16"/>
      <c r="H10" s="1"/>
      <c r="I10" s="19"/>
      <c r="J10" s="1"/>
      <c r="K10" s="16"/>
    </row>
    <row r="11" spans="1:11">
      <c r="A11" s="24" t="s">
        <v>19</v>
      </c>
      <c r="B11" s="4" t="s">
        <v>5</v>
      </c>
      <c r="C11" s="8">
        <v>120000</v>
      </c>
      <c r="D11" s="1"/>
      <c r="E11" s="32"/>
      <c r="F11" s="1"/>
      <c r="G11" s="16"/>
      <c r="H11" s="1"/>
      <c r="I11" s="19"/>
      <c r="J11" s="1"/>
      <c r="K11" s="16"/>
    </row>
    <row r="12" spans="1:11">
      <c r="A12" s="24"/>
      <c r="B12" s="4" t="s">
        <v>6</v>
      </c>
      <c r="C12" s="8">
        <v>0</v>
      </c>
      <c r="D12" s="1"/>
      <c r="E12" s="32"/>
      <c r="F12" s="1"/>
      <c r="G12" s="16"/>
      <c r="H12" s="1"/>
      <c r="I12" s="19"/>
      <c r="J12" s="1"/>
      <c r="K12" s="16"/>
    </row>
    <row r="13" spans="1:11" ht="28">
      <c r="A13" s="24"/>
      <c r="B13" s="4" t="s">
        <v>27</v>
      </c>
      <c r="C13" s="8">
        <f>-4000*12</f>
        <v>-48000</v>
      </c>
      <c r="D13" s="1"/>
      <c r="E13" s="32"/>
      <c r="F13" s="1"/>
      <c r="G13" s="16"/>
      <c r="H13" s="1"/>
      <c r="I13" s="19"/>
      <c r="J13" s="1"/>
      <c r="K13" s="16"/>
    </row>
    <row r="14" spans="1:11">
      <c r="A14" s="24"/>
      <c r="B14" s="4" t="s">
        <v>4</v>
      </c>
      <c r="C14" s="8">
        <f>-1000*12</f>
        <v>-12000</v>
      </c>
      <c r="D14" s="1"/>
      <c r="E14" s="32"/>
      <c r="F14" s="1"/>
      <c r="G14" s="16"/>
      <c r="H14" s="1"/>
      <c r="I14" s="19"/>
      <c r="J14" s="1"/>
      <c r="K14" s="16"/>
    </row>
    <row r="15" spans="1:11">
      <c r="A15" s="24"/>
      <c r="B15" s="5" t="s">
        <v>18</v>
      </c>
      <c r="C15" s="7">
        <f>SUM(C11:C14)</f>
        <v>60000</v>
      </c>
      <c r="D15" s="1"/>
      <c r="E15" s="33"/>
      <c r="F15" s="12">
        <v>5500</v>
      </c>
      <c r="G15" s="17"/>
      <c r="H15" s="1"/>
      <c r="I15" s="20"/>
      <c r="J15" s="10">
        <f>C15-F15</f>
        <v>54500</v>
      </c>
      <c r="K15" s="17"/>
    </row>
    <row r="16" spans="1:11">
      <c r="A16" s="28" t="s">
        <v>17</v>
      </c>
      <c r="B16" s="29"/>
      <c r="C16" s="11">
        <f>C10+C15</f>
        <v>140000</v>
      </c>
      <c r="D16" s="11">
        <f>SUM(D3:D15)</f>
        <v>10000</v>
      </c>
      <c r="E16" s="11"/>
      <c r="F16" s="11">
        <v>12000</v>
      </c>
      <c r="G16" s="11"/>
      <c r="H16" s="11">
        <f>SUM(H3:H15)</f>
        <v>9300</v>
      </c>
      <c r="I16" s="11"/>
      <c r="J16" s="11">
        <f>J5+J7+J15</f>
        <v>64500</v>
      </c>
      <c r="K16" s="13"/>
    </row>
    <row r="19" spans="2:4">
      <c r="B19" s="14" t="s">
        <v>23</v>
      </c>
    </row>
    <row r="20" spans="2:4">
      <c r="B20" s="6" t="s">
        <v>21</v>
      </c>
      <c r="C20" s="9">
        <f>PMT(10%/12,12,0,10000,0)</f>
        <v>-795.82553896676268</v>
      </c>
      <c r="D20" t="s">
        <v>24</v>
      </c>
    </row>
    <row r="21" spans="2:4">
      <c r="B21" s="6" t="s">
        <v>22</v>
      </c>
      <c r="C21">
        <f>10000/(1+8%)</f>
        <v>9259.2592592592591</v>
      </c>
      <c r="D21" t="s">
        <v>25</v>
      </c>
    </row>
  </sheetData>
  <mergeCells count="11">
    <mergeCell ref="A11:A15"/>
    <mergeCell ref="A3:A10"/>
    <mergeCell ref="A16:B16"/>
    <mergeCell ref="D1:E1"/>
    <mergeCell ref="E3:E15"/>
    <mergeCell ref="G3:G15"/>
    <mergeCell ref="I3:I15"/>
    <mergeCell ref="J1:K1"/>
    <mergeCell ref="H1:I1"/>
    <mergeCell ref="F1:G1"/>
    <mergeCell ref="K3:K1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Microsoft Office 用户</cp:lastModifiedBy>
  <dcterms:created xsi:type="dcterms:W3CDTF">2018-02-01T11:18:42Z</dcterms:created>
  <dcterms:modified xsi:type="dcterms:W3CDTF">2018-07-18T15:11:24Z</dcterms:modified>
</cp:coreProperties>
</file>