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7785" activeTab="1"/>
  </bookViews>
  <sheets>
    <sheet name="个人保额配置计算一览表" sheetId="3" r:id="rId1"/>
    <sheet name="保险产品一览表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<sst xmlns="http://schemas.openxmlformats.org/spreadsheetml/2006/main" count="133" uniqueCount="104">
  <si>
    <t>钱猫学堂独家：保险个人保额计算器</t>
  </si>
  <si>
    <t>第一步填这里：</t>
  </si>
  <si>
    <t>你要计算的被保险人，是家里工作赚钱的一员吗？哪怕是全职妈妈也算哦（因为你的劳动为家庭节省了开支）</t>
  </si>
  <si>
    <t>是</t>
  </si>
  <si>
    <t>←请下拉选择“是/否"</t>
  </si>
  <si>
    <t>第二步填这里：</t>
  </si>
  <si>
    <t>你的年薪是多少？（全职妈妈可以按一线城市年薪20万计算，其他城市10万年薪计算）</t>
  </si>
  <si>
    <t>←请填写你的年薪数字</t>
  </si>
  <si>
    <t>第三步填这里：</t>
  </si>
  <si>
    <t>你的家庭负债是多少？（含车贷+房贷+信用卡循环贷款余额+小贷余额+外债余额）</t>
  </si>
  <si>
    <t>←请填写你的债务数字，如没有请填写“0”</t>
  </si>
  <si>
    <t>第四步填这里：</t>
  </si>
  <si>
    <t>你的家庭存款（含可随时变现的基金股票或低风险投资品）是多少？</t>
  </si>
  <si>
    <t>←请填写你的随时可变现资产数字，如没有请填写“0”</t>
  </si>
  <si>
    <t>第五步填这里：</t>
  </si>
  <si>
    <t>你需要赡养的老人每年支出是多少？</t>
  </si>
  <si>
    <t>←请填写你需要赡养的老人每年的支出金额</t>
  </si>
  <si>
    <t>你需要赡养的老人年龄距离80岁还有多少年？</t>
  </si>
  <si>
    <t>←请根据情况如实填写</t>
  </si>
  <si>
    <t>你需要抚养的孩子每年支出是多少？</t>
  </si>
  <si>
    <t>你需要抚养的孩子年龄距离18岁还有多少年？</t>
  </si>
  <si>
    <t>第六步填这里：</t>
  </si>
  <si>
    <t>你含身故赔付的重疾险保额是多少？</t>
  </si>
  <si>
    <t>←请填写你已经购买的含“身故赔付”的重疾险保额，如没有请填写“0”</t>
  </si>
  <si>
    <t>收入不宽裕的情况下这样配置保额：</t>
  </si>
  <si>
    <t>意外险保额</t>
  </si>
  <si>
    <t>按最轻一级伤残你要耽搁1年收入算，你应该配置【意外险】保额为→→</t>
  </si>
  <si>
    <t>←自动计算</t>
  </si>
  <si>
    <t>重疾险保额</t>
  </si>
  <si>
    <t>按重疾治疗费用+5年休养支出算，你应该为自己配置【重疾险】的保额为→→</t>
  </si>
  <si>
    <t>按重疾治疗费用+2.5年误工费用计算【儿童重疾险】的保额为→→</t>
  </si>
  <si>
    <t>医疗险保额</t>
  </si>
  <si>
    <t>按年薪3倍配置医疗险保额→→</t>
  </si>
  <si>
    <t>寿险保额</t>
  </si>
  <si>
    <t>按照家庭负债+赡养/抚养责任-家庭随取资产-带身故赔付的重疾险，计算得出你的寿险保额应为→→</t>
  </si>
  <si>
    <t>收入宽裕的情况下在上述基础上，加配置这些保额：</t>
  </si>
  <si>
    <t>按照家庭负债+赡养/抚养责任，计算得出你的寿险保额应加为→→</t>
  </si>
  <si>
    <t>第七步：可以在后附表格找到合适你的保险</t>
  </si>
  <si>
    <t>渠道</t>
  </si>
  <si>
    <t>投资计划</t>
  </si>
  <si>
    <t>保险产品</t>
  </si>
  <si>
    <t>起步价</t>
  </si>
  <si>
    <t>保额</t>
  </si>
  <si>
    <t>↓↓除了腾讯和京东的保费是按月的，其他都是按照每年计的</t>
  </si>
  <si>
    <t>百度</t>
  </si>
  <si>
    <t>度小满金融</t>
  </si>
  <si>
    <t>医疗险</t>
  </si>
  <si>
    <t>50-1108元起</t>
  </si>
  <si>
    <t>10-100万之间</t>
  </si>
  <si>
    <t>重疾险</t>
  </si>
  <si>
    <t>60-81元起</t>
  </si>
  <si>
    <t>10-50万之间</t>
  </si>
  <si>
    <t>意外险</t>
  </si>
  <si>
    <t>46元起</t>
  </si>
  <si>
    <t>支付宝</t>
  </si>
  <si>
    <t>蚂蚁保险</t>
  </si>
  <si>
    <t>8-180元起</t>
  </si>
  <si>
    <t>100-300万之间</t>
  </si>
  <si>
    <t>27-89元起</t>
  </si>
  <si>
    <t>2-10万之间</t>
  </si>
  <si>
    <t>5-76元起</t>
  </si>
  <si>
    <t>10-200万之间</t>
  </si>
  <si>
    <t>寿险</t>
  </si>
  <si>
    <t>1-788元起</t>
  </si>
  <si>
    <t>腾讯</t>
  </si>
  <si>
    <t>微保</t>
  </si>
  <si>
    <t>5-32元起</t>
  </si>
  <si>
    <t>50-600万之间</t>
  </si>
  <si>
    <t>3-20元起</t>
  </si>
  <si>
    <t>10-115万之间</t>
  </si>
  <si>
    <t>3-5元起</t>
  </si>
  <si>
    <t>5-100万之间</t>
  </si>
  <si>
    <t>4-7元起</t>
  </si>
  <si>
    <t>2.5-150万之间</t>
  </si>
  <si>
    <t>京东</t>
  </si>
  <si>
    <t>京东金融</t>
  </si>
  <si>
    <t>47-213元起</t>
  </si>
  <si>
    <t>3-300万之间</t>
  </si>
  <si>
    <t>3.9-830元起</t>
  </si>
  <si>
    <t>1-50万之间</t>
  </si>
  <si>
    <t>1-100元起</t>
  </si>
  <si>
    <t>1-100万之间</t>
  </si>
  <si>
    <t>42-700元起</t>
  </si>
  <si>
    <t>20-200万之间</t>
  </si>
  <si>
    <t>保险分类</t>
  </si>
  <si>
    <t>具体保险产品</t>
  </si>
  <si>
    <t>↓↓直接点击便可以跳到对应保险产品的界面</t>
  </si>
  <si>
    <t>定期重疾险</t>
  </si>
  <si>
    <t>康惠保旗舰版</t>
  </si>
  <si>
    <t>100元起</t>
  </si>
  <si>
    <t>10-60万</t>
  </si>
  <si>
    <t>终身重疾险</t>
  </si>
  <si>
    <t>备哆分1号</t>
  </si>
  <si>
    <t>500元起</t>
  </si>
  <si>
    <t>5-60万</t>
  </si>
  <si>
    <t>大白智能定寿</t>
  </si>
  <si>
    <t>106元起</t>
  </si>
  <si>
    <t>10-150万</t>
  </si>
  <si>
    <t>众安尊享e生</t>
  </si>
  <si>
    <t>146元起</t>
  </si>
  <si>
    <t>600万</t>
  </si>
  <si>
    <t>亚泰超人意外险</t>
  </si>
  <si>
    <t>15元起</t>
  </si>
  <si>
    <t>5-100万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</si>
</sst>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 * #,##0_ ;_ * \-#,##0_ ;_ * &quot;-&quot;?_ ;_ @_ "/>
    <numFmt numFmtId="177" formatCode="_ * #,##0_ ;_ * \-#,##0_ ;_ * &quot;-&quot;??_ ;_ @_ "/>
  </numFmts>
  <fonts count="30">
    <font>
      <sz val="11"/>
      <color theme="1"/>
      <name val="等线"/>
      <charset val="134"/>
      <scheme val="minor"/>
    </font>
    <font>
      <sz val="14"/>
      <color theme="0"/>
      <name val="思源宋体 CN"/>
      <charset val="134"/>
    </font>
    <font>
      <sz val="11"/>
      <color theme="5" tint="-0.249977111117893"/>
      <name val="思源宋体 CN"/>
      <charset val="134"/>
    </font>
    <font>
      <sz val="14"/>
      <color theme="1"/>
      <name val="思源宋体 CN"/>
      <charset val="134"/>
    </font>
    <font>
      <sz val="12"/>
      <name val="宋体"/>
      <charset val="134"/>
    </font>
    <font>
      <u/>
      <sz val="11"/>
      <color rgb="FF80008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22"/>
      <color theme="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5" tint="-0.249977111117893"/>
      <name val="等线"/>
      <charset val="134"/>
      <scheme val="minor"/>
    </font>
    <font>
      <b/>
      <sz val="16"/>
      <color theme="5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5" fillId="2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9" fillId="9" borderId="20" applyNumberFormat="0" applyAlignment="0" applyProtection="0">
      <alignment vertical="center"/>
    </xf>
    <xf numFmtId="0" fontId="13" fillId="9" borderId="14" applyNumberFormat="0" applyAlignment="0" applyProtection="0">
      <alignment vertical="center"/>
    </xf>
    <xf numFmtId="0" fontId="21" fillId="19" borderId="19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177" fontId="3" fillId="3" borderId="2" xfId="8" applyNumberFormat="1" applyFont="1" applyFill="1" applyBorder="1" applyAlignment="1">
      <alignment horizontal="center" vertical="center"/>
    </xf>
    <xf numFmtId="177" fontId="3" fillId="3" borderId="5" xfId="8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0" fillId="3" borderId="7" xfId="0" applyFont="1" applyFill="1" applyBorder="1" applyAlignment="1">
      <alignment vertical="center"/>
    </xf>
    <xf numFmtId="177" fontId="3" fillId="3" borderId="8" xfId="8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77" fontId="5" fillId="3" borderId="8" xfId="10" applyNumberFormat="1" applyFont="1" applyFill="1" applyBorder="1" applyAlignment="1" applyProtection="1">
      <alignment horizontal="center" vertical="center"/>
      <protection locked="0"/>
    </xf>
    <xf numFmtId="177" fontId="6" fillId="3" borderId="8" xfId="1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>
      <alignment vertical="center"/>
    </xf>
    <xf numFmtId="0" fontId="7" fillId="4" borderId="0" xfId="0" applyFont="1" applyFill="1" applyAlignment="1">
      <alignment horizontal="center" vertical="center"/>
    </xf>
    <xf numFmtId="0" fontId="0" fillId="0" borderId="10" xfId="0" applyBorder="1">
      <alignment vertical="center"/>
    </xf>
    <xf numFmtId="0" fontId="8" fillId="4" borderId="0" xfId="0" applyFont="1" applyFill="1" applyAlignment="1">
      <alignment vertical="center" wrapText="1"/>
    </xf>
    <xf numFmtId="0" fontId="0" fillId="5" borderId="0" xfId="0" applyFill="1" applyAlignment="1" applyProtection="1">
      <alignment horizontal="center" vertical="center"/>
      <protection locked="0"/>
    </xf>
    <xf numFmtId="0" fontId="9" fillId="0" borderId="0" xfId="0" applyFont="1">
      <alignment vertical="center"/>
    </xf>
    <xf numFmtId="177" fontId="0" fillId="5" borderId="0" xfId="8" applyNumberFormat="1" applyFont="1" applyFill="1" applyProtection="1">
      <alignment vertical="center"/>
      <protection locked="0"/>
    </xf>
    <xf numFmtId="0" fontId="0" fillId="0" borderId="0" xfId="0" applyFill="1" applyBorder="1">
      <alignment vertical="center"/>
    </xf>
    <xf numFmtId="0" fontId="8" fillId="0" borderId="0" xfId="0" applyFont="1" applyFill="1" applyAlignment="1">
      <alignment vertical="center" wrapText="1"/>
    </xf>
    <xf numFmtId="177" fontId="0" fillId="0" borderId="0" xfId="8" applyNumberFormat="1" applyFont="1" applyFill="1">
      <alignment vertical="center"/>
    </xf>
    <xf numFmtId="0" fontId="9" fillId="0" borderId="0" xfId="0" applyFont="1" applyFill="1">
      <alignment vertical="center"/>
    </xf>
    <xf numFmtId="0" fontId="0" fillId="0" borderId="11" xfId="0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0" fillId="0" borderId="12" xfId="0" applyBorder="1" applyAlignment="1">
      <alignment horizontal="left" vertical="center"/>
    </xf>
    <xf numFmtId="0" fontId="9" fillId="0" borderId="0" xfId="0" applyFont="1" applyFill="1" applyAlignment="1">
      <alignment vertical="center" wrapText="1"/>
    </xf>
    <xf numFmtId="0" fontId="0" fillId="0" borderId="13" xfId="0" applyBorder="1" applyAlignment="1">
      <alignment horizontal="left" vertical="center"/>
    </xf>
    <xf numFmtId="0" fontId="10" fillId="0" borderId="0" xfId="0" applyFont="1">
      <alignment vertical="center"/>
    </xf>
    <xf numFmtId="176" fontId="0" fillId="6" borderId="0" xfId="0" applyNumberFormat="1" applyFill="1">
      <alignment vertical="center"/>
    </xf>
    <xf numFmtId="176" fontId="0" fillId="6" borderId="0" xfId="0" applyNumberFormat="1" applyFill="1" applyAlignment="1">
      <alignment vertical="center" wrapText="1"/>
    </xf>
    <xf numFmtId="176" fontId="0" fillId="0" borderId="0" xfId="0" applyNumberFormat="1" applyFill="1">
      <alignment vertical="center"/>
    </xf>
    <xf numFmtId="0" fontId="0" fillId="0" borderId="10" xfId="0" applyBorder="1" applyAlignment="1">
      <alignment horizontal="left" vertical="center"/>
    </xf>
    <xf numFmtId="0" fontId="0" fillId="0" borderId="0" xfId="0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E9A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657225</xdr:colOff>
      <xdr:row>1</xdr:row>
      <xdr:rowOff>9525</xdr:rowOff>
    </xdr:from>
    <xdr:to>
      <xdr:col>2</xdr:col>
      <xdr:colOff>19050</xdr:colOff>
      <xdr:row>2</xdr:row>
      <xdr:rowOff>48895</xdr:rowOff>
    </xdr:to>
    <xdr:pic>
      <xdr:nvPicPr>
        <xdr:cNvPr id="2" name="图片 1" descr="防侵权图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57225" y="190500"/>
          <a:ext cx="2286000" cy="7251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666750</xdr:colOff>
      <xdr:row>1</xdr:row>
      <xdr:rowOff>0</xdr:rowOff>
    </xdr:from>
    <xdr:to>
      <xdr:col>2</xdr:col>
      <xdr:colOff>57150</xdr:colOff>
      <xdr:row>2</xdr:row>
      <xdr:rowOff>13970</xdr:rowOff>
    </xdr:to>
    <xdr:pic>
      <xdr:nvPicPr>
        <xdr:cNvPr id="2" name="图片 1" descr="防侵权图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0" y="180975"/>
          <a:ext cx="2286000" cy="7251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494;&#35838;\A&#33756;&#40479;&#29677;&#65288;&#23567;&#30333;&#29702;&#36130;&#35838;&#65289;\&#27169;&#26495;\6%20&#33756;&#40479;&#29677;&#31532;6&#35838;%20&#20010;&#20154;&#20445;&#39069;&#37197;&#32622;&#35745;&#31639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m.baodan360.com/insurance/detail?id=136256&amp;chn=cps_150376789&amp;subagent=10226" TargetMode="External"/><Relationship Id="rId5" Type="http://schemas.openxmlformats.org/officeDocument/2006/relationships/hyperlink" Target="https://m.baodan360.com/insurance/detail?id=134243&amp;chn=cps_150376789&amp;subagent=10226" TargetMode="External"/><Relationship Id="rId4" Type="http://schemas.openxmlformats.org/officeDocument/2006/relationships/hyperlink" Target="https://cps.qixin18.com/lgw1043645/product/detail-103815-128060.html" TargetMode="External"/><Relationship Id="rId3" Type="http://schemas.openxmlformats.org/officeDocument/2006/relationships/hyperlink" Target="https://cps.qixin18.com/lgw1043645/product/detail-103889-128223.html" TargetMode="External"/><Relationship Id="rId2" Type="http://schemas.openxmlformats.org/officeDocument/2006/relationships/hyperlink" Target="https://cps.qixin18.com/lgw1043645/product/detail-103691-127786.html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0"/>
  <sheetViews>
    <sheetView workbookViewId="0">
      <selection activeCell="C2" sqref="C2"/>
    </sheetView>
  </sheetViews>
  <sheetFormatPr defaultColWidth="9" defaultRowHeight="14.25"/>
  <cols>
    <col min="2" max="2" width="29.375" customWidth="1"/>
    <col min="3" max="3" width="59.375" customWidth="1"/>
    <col min="4" max="4" width="13.875" customWidth="1"/>
  </cols>
  <sheetData>
    <row r="2" ht="54" customHeight="1"/>
    <row r="4" ht="48.75" customHeight="1" spans="2:4">
      <c r="B4" s="21" t="s">
        <v>0</v>
      </c>
      <c r="C4" s="21"/>
      <c r="D4" s="21"/>
    </row>
    <row r="6" ht="73.5" customHeight="1" spans="2:5">
      <c r="B6" s="22" t="s">
        <v>1</v>
      </c>
      <c r="C6" s="23" t="s">
        <v>2</v>
      </c>
      <c r="D6" s="24" t="s">
        <v>3</v>
      </c>
      <c r="E6" s="25" t="s">
        <v>4</v>
      </c>
    </row>
    <row r="8" ht="58.5" customHeight="1" spans="2:5">
      <c r="B8" s="22" t="s">
        <v>5</v>
      </c>
      <c r="C8" s="23" t="s">
        <v>6</v>
      </c>
      <c r="D8" s="26">
        <v>100000</v>
      </c>
      <c r="E8" s="25" t="s">
        <v>7</v>
      </c>
    </row>
    <row r="10" ht="58.5" customHeight="1" spans="2:5">
      <c r="B10" s="22" t="s">
        <v>8</v>
      </c>
      <c r="C10" s="23" t="s">
        <v>9</v>
      </c>
      <c r="D10" s="26">
        <v>1000000</v>
      </c>
      <c r="E10" s="25" t="s">
        <v>10</v>
      </c>
    </row>
    <row r="11" s="20" customFormat="1" ht="12.75" customHeight="1" spans="2:5">
      <c r="B11" s="27"/>
      <c r="C11" s="28"/>
      <c r="D11" s="29"/>
      <c r="E11" s="30"/>
    </row>
    <row r="12" ht="58.5" customHeight="1" spans="2:5">
      <c r="B12" s="22" t="s">
        <v>11</v>
      </c>
      <c r="C12" s="23" t="s">
        <v>12</v>
      </c>
      <c r="D12" s="26">
        <v>100000</v>
      </c>
      <c r="E12" s="25" t="s">
        <v>13</v>
      </c>
    </row>
    <row r="13" s="20" customFormat="1" ht="27" customHeight="1" spans="3:3">
      <c r="C13" s="28"/>
    </row>
    <row r="14" ht="37.5" customHeight="1" spans="2:11">
      <c r="B14" s="31" t="s">
        <v>14</v>
      </c>
      <c r="C14" s="23" t="s">
        <v>15</v>
      </c>
      <c r="D14" s="26">
        <v>50000</v>
      </c>
      <c r="E14" s="25" t="s">
        <v>16</v>
      </c>
      <c r="F14" s="32"/>
      <c r="G14" s="32"/>
      <c r="H14" s="32"/>
      <c r="I14" s="32"/>
      <c r="J14" s="32"/>
      <c r="K14" s="32"/>
    </row>
    <row r="15" s="20" customFormat="1" ht="19.5" customHeight="1" spans="2:11">
      <c r="B15" s="33"/>
      <c r="C15" s="28"/>
      <c r="D15" s="29"/>
      <c r="E15" s="30"/>
      <c r="F15" s="34"/>
      <c r="G15" s="34"/>
      <c r="H15" s="34"/>
      <c r="I15" s="34"/>
      <c r="J15" s="34"/>
      <c r="K15" s="34"/>
    </row>
    <row r="16" ht="27.75" customHeight="1" spans="2:11">
      <c r="B16" s="33"/>
      <c r="C16" s="23" t="s">
        <v>17</v>
      </c>
      <c r="D16" s="26">
        <v>20</v>
      </c>
      <c r="E16" s="25" t="s">
        <v>18</v>
      </c>
      <c r="F16" s="32"/>
      <c r="G16" s="32"/>
      <c r="H16" s="32"/>
      <c r="I16" s="32"/>
      <c r="J16" s="32"/>
      <c r="K16" s="32"/>
    </row>
    <row r="17" s="20" customFormat="1" ht="19.5" customHeight="1" spans="2:11">
      <c r="B17" s="33"/>
      <c r="C17" s="28"/>
      <c r="D17" s="29"/>
      <c r="E17" s="30"/>
      <c r="F17" s="34"/>
      <c r="G17" s="34"/>
      <c r="H17" s="34"/>
      <c r="I17" s="34"/>
      <c r="J17" s="34"/>
      <c r="K17" s="34"/>
    </row>
    <row r="18" ht="27.75" customHeight="1" spans="2:11">
      <c r="B18" s="33"/>
      <c r="C18" s="23" t="s">
        <v>19</v>
      </c>
      <c r="D18" s="26">
        <v>100000</v>
      </c>
      <c r="E18" s="25" t="s">
        <v>18</v>
      </c>
      <c r="F18" s="32"/>
      <c r="G18" s="32"/>
      <c r="H18" s="32"/>
      <c r="I18" s="32"/>
      <c r="J18" s="32"/>
      <c r="K18" s="32"/>
    </row>
    <row r="19" s="20" customFormat="1" ht="19.5" customHeight="1" spans="2:11">
      <c r="B19" s="33"/>
      <c r="C19" s="28"/>
      <c r="D19" s="29"/>
      <c r="E19" s="30"/>
      <c r="F19" s="34"/>
      <c r="G19" s="34"/>
      <c r="H19" s="34"/>
      <c r="I19" s="34"/>
      <c r="J19" s="34"/>
      <c r="K19" s="34"/>
    </row>
    <row r="20" ht="27.75" customHeight="1" spans="2:11">
      <c r="B20" s="35"/>
      <c r="C20" s="23" t="s">
        <v>20</v>
      </c>
      <c r="D20" s="26">
        <v>10</v>
      </c>
      <c r="E20" s="25" t="s">
        <v>18</v>
      </c>
      <c r="F20" s="32"/>
      <c r="G20" s="32"/>
      <c r="H20" s="32"/>
      <c r="I20" s="32"/>
      <c r="J20" s="32"/>
      <c r="K20" s="32"/>
    </row>
    <row r="21" s="20" customFormat="1" ht="27" customHeight="1" spans="3:3">
      <c r="C21" s="28"/>
    </row>
    <row r="22" ht="58.5" customHeight="1" spans="2:5">
      <c r="B22" s="22" t="s">
        <v>21</v>
      </c>
      <c r="C22" s="23" t="s">
        <v>22</v>
      </c>
      <c r="D22" s="26">
        <v>300000</v>
      </c>
      <c r="E22" s="25" t="s">
        <v>23</v>
      </c>
    </row>
    <row r="24" ht="20.25" spans="2:2">
      <c r="B24" s="36" t="s">
        <v>24</v>
      </c>
    </row>
    <row r="25" spans="2:5">
      <c r="B25" s="22" t="s">
        <v>25</v>
      </c>
      <c r="C25" s="23" t="s">
        <v>26</v>
      </c>
      <c r="D25" s="37">
        <f>D8/0.1</f>
        <v>1000000</v>
      </c>
      <c r="E25" s="25" t="s">
        <v>27</v>
      </c>
    </row>
    <row r="27" ht="28.5" spans="2:5">
      <c r="B27" s="31" t="s">
        <v>28</v>
      </c>
      <c r="C27" s="23" t="s">
        <v>29</v>
      </c>
      <c r="D27" s="38">
        <f>IF(D6="是",D8*5+300000,"儿童请看下一格，老人无需配置重疾险")</f>
        <v>800000</v>
      </c>
      <c r="E27" s="25" t="s">
        <v>27</v>
      </c>
    </row>
    <row r="28" spans="2:5">
      <c r="B28" s="33"/>
      <c r="C28" s="28"/>
      <c r="D28" s="39"/>
      <c r="E28" s="25"/>
    </row>
    <row r="29" ht="42" customHeight="1" spans="2:5">
      <c r="B29" s="35"/>
      <c r="C29" s="23" t="s">
        <v>30</v>
      </c>
      <c r="D29" s="37">
        <f>300000+2.5*D8</f>
        <v>550000</v>
      </c>
      <c r="E29" s="25" t="s">
        <v>27</v>
      </c>
    </row>
    <row r="31" ht="51.75" customHeight="1" spans="2:5">
      <c r="B31" s="40" t="s">
        <v>31</v>
      </c>
      <c r="C31" s="23" t="s">
        <v>32</v>
      </c>
      <c r="D31" s="38">
        <f>IF(D6="是",D8*3,"儿童建议配置百万医疗险，老人身体状况可以买入的建议配置百万医疗险")</f>
        <v>300000</v>
      </c>
      <c r="E31" s="25" t="s">
        <v>27</v>
      </c>
    </row>
    <row r="33" ht="51.75" customHeight="1" spans="2:6">
      <c r="B33" s="22" t="s">
        <v>33</v>
      </c>
      <c r="C33" s="23" t="s">
        <v>34</v>
      </c>
      <c r="D33" s="38">
        <f>IF(D6="是",D10+D14*D16+D18*D20-D12-D22,"儿童老人不建议配置寿险")</f>
        <v>2600000</v>
      </c>
      <c r="E33" s="25" t="s">
        <v>27</v>
      </c>
      <c r="F33" s="41"/>
    </row>
    <row r="35" ht="20.25" spans="2:2">
      <c r="B35" s="36" t="s">
        <v>35</v>
      </c>
    </row>
    <row r="36" ht="51.75" customHeight="1" spans="2:5">
      <c r="B36" s="40" t="s">
        <v>31</v>
      </c>
      <c r="C36" s="23" t="s">
        <v>32</v>
      </c>
      <c r="D36" s="38">
        <v>1000000</v>
      </c>
      <c r="E36" s="25" t="s">
        <v>27</v>
      </c>
    </row>
    <row r="38" ht="51.75" customHeight="1" spans="2:5">
      <c r="B38" s="22" t="s">
        <v>33</v>
      </c>
      <c r="C38" s="23" t="s">
        <v>36</v>
      </c>
      <c r="D38" s="38">
        <f>D10+D14*D16+D18*D20</f>
        <v>3000000</v>
      </c>
      <c r="E38" s="25" t="s">
        <v>27</v>
      </c>
    </row>
    <row r="40" ht="20.25" spans="2:2">
      <c r="B40" s="36" t="s">
        <v>37</v>
      </c>
    </row>
  </sheetData>
  <sheetProtection password="C7EB" sheet="1" objects="1"/>
  <mergeCells count="3">
    <mergeCell ref="B4:D4"/>
    <mergeCell ref="B14:B20"/>
    <mergeCell ref="B27:B29"/>
  </mergeCells>
  <dataValidations count="1">
    <dataValidation type="list" allowBlank="1" showInputMessage="1" showErrorMessage="1" sqref="D6">
      <formula1>[1]Sheet2!#REF!</formula1>
    </dataValidation>
  </dataValidation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0"/>
  <sheetViews>
    <sheetView tabSelected="1" workbookViewId="0">
      <selection activeCell="D2" sqref="D2"/>
    </sheetView>
  </sheetViews>
  <sheetFormatPr defaultColWidth="9" defaultRowHeight="14.25" outlineLevelCol="5"/>
  <cols>
    <col min="2" max="2" width="29" customWidth="1"/>
    <col min="3" max="3" width="23" customWidth="1"/>
    <col min="4" max="4" width="26.75" customWidth="1"/>
    <col min="5" max="5" width="30.5" customWidth="1"/>
    <col min="6" max="6" width="24.875" customWidth="1"/>
  </cols>
  <sheetData>
    <row r="2" ht="56" customHeight="1"/>
    <row r="4" ht="18.75" spans="2:6">
      <c r="B4" s="1" t="s">
        <v>38</v>
      </c>
      <c r="C4" s="2" t="s">
        <v>39</v>
      </c>
      <c r="D4" s="2" t="s">
        <v>40</v>
      </c>
      <c r="E4" s="2" t="s">
        <v>41</v>
      </c>
      <c r="F4" s="2" t="s">
        <v>42</v>
      </c>
    </row>
    <row r="5" ht="33.95" customHeight="1" spans="2:6">
      <c r="B5" s="3"/>
      <c r="C5" s="4"/>
      <c r="D5" s="5"/>
      <c r="E5" s="6" t="s">
        <v>43</v>
      </c>
      <c r="F5" s="7"/>
    </row>
    <row r="6" ht="18.75" spans="2:6">
      <c r="B6" s="8" t="s">
        <v>44</v>
      </c>
      <c r="C6" s="8" t="s">
        <v>45</v>
      </c>
      <c r="D6" s="9" t="s">
        <v>46</v>
      </c>
      <c r="E6" s="10" t="s">
        <v>47</v>
      </c>
      <c r="F6" s="11" t="s">
        <v>48</v>
      </c>
    </row>
    <row r="7" ht="18.75" spans="2:6">
      <c r="B7" s="8"/>
      <c r="C7" s="8"/>
      <c r="D7" s="8" t="s">
        <v>49</v>
      </c>
      <c r="E7" s="12" t="s">
        <v>50</v>
      </c>
      <c r="F7" s="13" t="s">
        <v>51</v>
      </c>
    </row>
    <row r="8" ht="18.75" spans="2:6">
      <c r="B8" s="8"/>
      <c r="C8" s="8"/>
      <c r="D8" s="14" t="s">
        <v>52</v>
      </c>
      <c r="E8" s="12" t="s">
        <v>53</v>
      </c>
      <c r="F8" s="13" t="s">
        <v>51</v>
      </c>
    </row>
    <row r="9" ht="18.75" spans="2:6">
      <c r="B9" s="8" t="s">
        <v>54</v>
      </c>
      <c r="C9" s="8" t="s">
        <v>55</v>
      </c>
      <c r="D9" s="9" t="s">
        <v>46</v>
      </c>
      <c r="E9" s="10" t="s">
        <v>56</v>
      </c>
      <c r="F9" s="13" t="s">
        <v>57</v>
      </c>
    </row>
    <row r="10" ht="18.75" spans="2:6">
      <c r="B10" s="8"/>
      <c r="C10" s="8"/>
      <c r="D10" s="8" t="s">
        <v>49</v>
      </c>
      <c r="E10" s="10" t="s">
        <v>58</v>
      </c>
      <c r="F10" s="13" t="s">
        <v>59</v>
      </c>
    </row>
    <row r="11" ht="18.75" spans="2:6">
      <c r="B11" s="8"/>
      <c r="C11" s="8"/>
      <c r="D11" s="14" t="s">
        <v>52</v>
      </c>
      <c r="E11" s="10" t="s">
        <v>60</v>
      </c>
      <c r="F11" s="13" t="s">
        <v>61</v>
      </c>
    </row>
    <row r="12" ht="18.75" spans="2:6">
      <c r="B12" s="8"/>
      <c r="C12" s="8"/>
      <c r="D12" s="9" t="s">
        <v>62</v>
      </c>
      <c r="E12" s="10" t="s">
        <v>63</v>
      </c>
      <c r="F12" s="13" t="s">
        <v>48</v>
      </c>
    </row>
    <row r="13" ht="18.75" spans="2:6">
      <c r="B13" s="8" t="s">
        <v>64</v>
      </c>
      <c r="C13" s="8" t="s">
        <v>65</v>
      </c>
      <c r="D13" s="9" t="s">
        <v>46</v>
      </c>
      <c r="E13" s="12" t="s">
        <v>66</v>
      </c>
      <c r="F13" s="13" t="s">
        <v>67</v>
      </c>
    </row>
    <row r="14" ht="18.75" spans="2:6">
      <c r="B14" s="8"/>
      <c r="C14" s="8"/>
      <c r="D14" s="8" t="s">
        <v>49</v>
      </c>
      <c r="E14" s="12" t="s">
        <v>68</v>
      </c>
      <c r="F14" s="13" t="s">
        <v>69</v>
      </c>
    </row>
    <row r="15" ht="18.75" spans="2:6">
      <c r="B15" s="8"/>
      <c r="C15" s="8"/>
      <c r="D15" s="14" t="s">
        <v>52</v>
      </c>
      <c r="E15" s="12" t="s">
        <v>70</v>
      </c>
      <c r="F15" s="13" t="s">
        <v>71</v>
      </c>
    </row>
    <row r="16" ht="18.75" spans="2:6">
      <c r="B16" s="8"/>
      <c r="C16" s="8"/>
      <c r="D16" s="9" t="s">
        <v>62</v>
      </c>
      <c r="E16" s="12" t="s">
        <v>72</v>
      </c>
      <c r="F16" s="13" t="s">
        <v>73</v>
      </c>
    </row>
    <row r="17" ht="18.75" spans="2:6">
      <c r="B17" s="8" t="s">
        <v>74</v>
      </c>
      <c r="C17" s="8" t="s">
        <v>75</v>
      </c>
      <c r="D17" s="9" t="s">
        <v>46</v>
      </c>
      <c r="E17" s="12" t="s">
        <v>76</v>
      </c>
      <c r="F17" s="13" t="s">
        <v>77</v>
      </c>
    </row>
    <row r="18" ht="18.75" spans="2:6">
      <c r="B18" s="8"/>
      <c r="C18" s="8"/>
      <c r="D18" s="8" t="s">
        <v>49</v>
      </c>
      <c r="E18" s="15" t="s">
        <v>78</v>
      </c>
      <c r="F18" s="13" t="s">
        <v>79</v>
      </c>
    </row>
    <row r="19" ht="18.75" spans="2:6">
      <c r="B19" s="8"/>
      <c r="C19" s="8"/>
      <c r="D19" s="14" t="s">
        <v>52</v>
      </c>
      <c r="E19" s="12" t="s">
        <v>80</v>
      </c>
      <c r="F19" s="13" t="s">
        <v>81</v>
      </c>
    </row>
    <row r="20" ht="18.75" spans="2:6">
      <c r="B20" s="8"/>
      <c r="C20" s="8"/>
      <c r="D20" s="9" t="s">
        <v>62</v>
      </c>
      <c r="E20" s="10" t="s">
        <v>82</v>
      </c>
      <c r="F20" s="13" t="s">
        <v>83</v>
      </c>
    </row>
    <row r="24" customFormat="1" ht="18.75" spans="2:5">
      <c r="B24" s="2" t="s">
        <v>84</v>
      </c>
      <c r="C24" s="2" t="s">
        <v>85</v>
      </c>
      <c r="D24" s="2" t="s">
        <v>41</v>
      </c>
      <c r="E24" s="2" t="s">
        <v>42</v>
      </c>
    </row>
    <row r="25" customFormat="1" ht="27" spans="2:5">
      <c r="B25" s="16"/>
      <c r="C25" s="17" t="s">
        <v>86</v>
      </c>
      <c r="D25" s="16"/>
      <c r="E25" s="16"/>
    </row>
    <row r="26" customFormat="1" ht="46" customHeight="1" spans="2:5">
      <c r="B26" s="14" t="s">
        <v>87</v>
      </c>
      <c r="C26" s="18" t="s">
        <v>88</v>
      </c>
      <c r="D26" s="14" t="s">
        <v>89</v>
      </c>
      <c r="E26" s="14" t="s">
        <v>90</v>
      </c>
    </row>
    <row r="27" customFormat="1" ht="47" customHeight="1" spans="2:5">
      <c r="B27" s="14" t="s">
        <v>91</v>
      </c>
      <c r="C27" s="18" t="s">
        <v>92</v>
      </c>
      <c r="D27" s="14" t="s">
        <v>93</v>
      </c>
      <c r="E27" s="14" t="s">
        <v>94</v>
      </c>
    </row>
    <row r="28" customFormat="1" ht="47" customHeight="1" spans="2:5">
      <c r="B28" s="14" t="s">
        <v>62</v>
      </c>
      <c r="C28" s="19" t="s">
        <v>95</v>
      </c>
      <c r="D28" s="14" t="s">
        <v>96</v>
      </c>
      <c r="E28" s="14" t="s">
        <v>97</v>
      </c>
    </row>
    <row r="29" customFormat="1" ht="46" customHeight="1" spans="2:5">
      <c r="B29" s="14" t="s">
        <v>46</v>
      </c>
      <c r="C29" s="19" t="s">
        <v>98</v>
      </c>
      <c r="D29" s="14" t="s">
        <v>99</v>
      </c>
      <c r="E29" s="14" t="s">
        <v>100</v>
      </c>
    </row>
    <row r="30" customFormat="1" ht="57" customHeight="1" spans="2:5">
      <c r="B30" s="14" t="s">
        <v>52</v>
      </c>
      <c r="C30" s="19" t="s">
        <v>101</v>
      </c>
      <c r="D30" s="14" t="s">
        <v>102</v>
      </c>
      <c r="E30" s="14" t="s">
        <v>103</v>
      </c>
    </row>
  </sheetData>
  <sheetProtection password="C7EB" sheet="1" objects="1"/>
  <mergeCells count="8">
    <mergeCell ref="B6:B8"/>
    <mergeCell ref="B9:B12"/>
    <mergeCell ref="B13:B16"/>
    <mergeCell ref="B17:B20"/>
    <mergeCell ref="C6:C8"/>
    <mergeCell ref="C9:C12"/>
    <mergeCell ref="C13:C16"/>
    <mergeCell ref="C17:C20"/>
  </mergeCells>
  <hyperlinks>
    <hyperlink ref="C26" r:id="rId2" display="康惠保旗舰版"/>
    <hyperlink ref="C27" r:id="rId3" display="备哆分1号"/>
    <hyperlink ref="C28" r:id="rId4" display="大白智能定寿"/>
    <hyperlink ref="C29" r:id="rId5" display="众安尊享e生"/>
    <hyperlink ref="C30" r:id="rId6" display="亚泰超人意外险"/>
  </hyperlink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个人保额配置计算一览表</vt:lpstr>
      <vt:lpstr>保险产品一览表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chenruolan</cp:lastModifiedBy>
  <dcterms:created xsi:type="dcterms:W3CDTF">2019-04-06T14:02:00Z</dcterms:created>
  <dcterms:modified xsi:type="dcterms:W3CDTF">2019-07-03T09:44:20Z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