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040" activeTab="3"/>
  </bookViews>
  <sheets>
    <sheet name="理财第一步" sheetId="2" r:id="rId1"/>
    <sheet name="Sheet2" sheetId="3" state="hidden" r:id="rId2"/>
    <sheet name="理财第二步" sheetId="4" r:id="rId3"/>
    <sheet name="理财第三步" sheetId="8" r:id="rId4"/>
    <sheet name="Sheet4" sheetId="5" state="hidden" r:id="rId5"/>
    <sheet name="Sheet5" sheetId="6" state="hidden" r:id="rId6"/>
    <sheet name="Sheet6" sheetId="7" state="hidden" r:id="rId7"/>
  </sheets>
  <externalReferences>
    <externalReference r:id="rId8"/>
  </externalReferences>
  <calcPr calcId="144525"/>
</workbook>
</file>

<file path=xl/sharedStrings.xml><?xml version="1.0" encoding="utf-8"?>
<sst xmlns="http://schemas.openxmlformats.org/spreadsheetml/2006/main" count="267" uniqueCount="177">
  <si>
    <t>计算你的投资回报期望值：</t>
  </si>
  <si>
    <t>step1</t>
  </si>
  <si>
    <r>
      <t>确定你的理</t>
    </r>
    <r>
      <rPr>
        <sz val="12"/>
        <color theme="0"/>
        <rFont val="宋体"/>
        <charset val="128"/>
      </rPr>
      <t>财</t>
    </r>
    <r>
      <rPr>
        <sz val="12"/>
        <color theme="0"/>
        <rFont val="思源黑体 CN Medium"/>
        <charset val="128"/>
      </rPr>
      <t>目</t>
    </r>
    <r>
      <rPr>
        <sz val="12"/>
        <color theme="0"/>
        <rFont val="宋体"/>
        <charset val="128"/>
      </rPr>
      <t>标</t>
    </r>
  </si>
  <si>
    <t>←首先填这里</t>
  </si>
  <si>
    <t>step2</t>
  </si>
  <si>
    <t>你现在已经有多少存款？</t>
  </si>
  <si>
    <t>←然后填这里，如果没有请填0</t>
  </si>
  <si>
    <t>step3</t>
  </si>
  <si>
    <t>写下每月可以投资的金额</t>
  </si>
  <si>
    <t>←然后填这里</t>
  </si>
  <si>
    <t>step4</t>
  </si>
  <si>
    <t>你想用多少年实现？</t>
  </si>
  <si>
    <t>←最后填这里</t>
  </si>
  <si>
    <t>结果</t>
  </si>
  <si>
    <t>你要努力达到的回报率</t>
  </si>
  <si>
    <t>→自动计算出结果</t>
  </si>
  <si>
    <t xml:space="preserve">第1步 </t>
  </si>
  <si>
    <t>年龄</t>
  </si>
  <si>
    <t>←点击下拉选择符合你情况的描述</t>
  </si>
  <si>
    <t>（以下都是）</t>
  </si>
  <si>
    <t xml:space="preserve">第2步 </t>
  </si>
  <si>
    <t>工作状况</t>
  </si>
  <si>
    <t>一般职员</t>
  </si>
  <si>
    <t>婚姻情况</t>
  </si>
  <si>
    <t>单身，只需要搞定自己</t>
  </si>
  <si>
    <t>居住情况</t>
  </si>
  <si>
    <t>租住</t>
  </si>
  <si>
    <t>你是一位</t>
  </si>
  <si>
    <t>投资经验</t>
  </si>
  <si>
    <t>3~5年</t>
  </si>
  <si>
    <t>投资知识</t>
  </si>
  <si>
    <t>几乎空白</t>
  </si>
  <si>
    <t>投资者</t>
  </si>
  <si>
    <t xml:space="preserve">第3步 </t>
  </si>
  <si>
    <t>投资目标</t>
  </si>
  <si>
    <t>本金没有损失就好</t>
  </si>
  <si>
    <t>预期投资回报</t>
  </si>
  <si>
    <t>年化收益4-6%</t>
  </si>
  <si>
    <t>过往投资情况</t>
  </si>
  <si>
    <t>只有赚钱，没有亏过</t>
  </si>
  <si>
    <t>过往投资品种</t>
  </si>
  <si>
    <t>投资过金融衍生品</t>
  </si>
  <si>
    <t>承受价格波动</t>
  </si>
  <si>
    <t>50%以上的价格波动（亏损/赚钱）</t>
  </si>
  <si>
    <t>适合投资的理财产品</t>
  </si>
  <si>
    <t>说明</t>
  </si>
  <si>
    <t>起点</t>
  </si>
  <si>
    <t>深市</t>
  </si>
  <si>
    <t>沪市</t>
  </si>
  <si>
    <t>↓↓此处为不同理财产品平台</t>
  </si>
  <si>
    <t>↓↓此处为不同公司对应的理财产品名称</t>
  </si>
  <si>
    <t>↓↓自动筛选</t>
  </si>
  <si>
    <t>货币基金</t>
  </si>
  <si>
    <t>下拉选择对应的平台会有对应的理财产品和起购价→</t>
  </si>
  <si>
    <t>阿里巴巴</t>
  </si>
  <si>
    <t>银行存款</t>
  </si>
  <si>
    <t>百度</t>
  </si>
  <si>
    <t>国债逆回购</t>
  </si>
  <si>
    <t>1000元起</t>
  </si>
  <si>
    <t>10万起</t>
  </si>
  <si>
    <t>债券基金</t>
  </si>
  <si>
    <t>银行固定收益</t>
  </si>
  <si>
    <t>下拉选择银行会有对应的起购价→</t>
  </si>
  <si>
    <t>招商银行</t>
  </si>
  <si>
    <t>基金定投</t>
  </si>
  <si>
    <t>股票</t>
  </si>
  <si>
    <t>100股</t>
  </si>
  <si>
    <t>匹配你的投资品：</t>
  </si>
  <si>
    <t>风险</t>
  </si>
  <si>
    <t>流动性</t>
  </si>
  <si>
    <t>投资品类</t>
  </si>
  <si>
    <t>收益率范围</t>
  </si>
  <si>
    <t>获取方式</t>
  </si>
  <si>
    <t>低风险</t>
  </si>
  <si>
    <t>高流动</t>
  </si>
  <si>
    <t>2-3%</t>
  </si>
  <si>
    <t>成为会员，我们会在每周给您提供一份独家详尽参考</t>
  </si>
  <si>
    <t>低流动</t>
  </si>
  <si>
    <t>国债</t>
  </si>
  <si>
    <t>3-4%</t>
  </si>
  <si>
    <t>银行随存随取的理财产品</t>
  </si>
  <si>
    <t>银行固定期限类理财产品</t>
  </si>
  <si>
    <t>4-6%</t>
  </si>
  <si>
    <t>互联网app宝宝类理财产品</t>
  </si>
  <si>
    <t>互联网app新式银行固定期限理财产品</t>
  </si>
  <si>
    <t>4-5%</t>
  </si>
  <si>
    <t>纯债债券基金</t>
  </si>
  <si>
    <t>6-7%</t>
  </si>
  <si>
    <t>超短债基金</t>
  </si>
  <si>
    <t>2-4%（平时）15-30%（季度末）</t>
  </si>
  <si>
    <t>中风险</t>
  </si>
  <si>
    <t>理财app浮动收益型养老理财产品</t>
  </si>
  <si>
    <t>3-7%</t>
  </si>
  <si>
    <t>券商固定期限类理财产品</t>
  </si>
  <si>
    <t>普通债券基金（含股票投资）</t>
  </si>
  <si>
    <t>8-15%</t>
  </si>
  <si>
    <t>P2P</t>
  </si>
  <si>
    <t>6-8%较为妥当，只建议投资陆金所等背景较强的产品，只建议少量配置</t>
  </si>
  <si>
    <t>黄金</t>
  </si>
  <si>
    <t>波动幅度在20%以内</t>
  </si>
  <si>
    <t>上市债券高流动，非上市债券低流动</t>
  </si>
  <si>
    <t>企业债券</t>
  </si>
  <si>
    <t>6-10%</t>
  </si>
  <si>
    <t>信托型产品</t>
  </si>
  <si>
    <t>6-20%视产品而定</t>
  </si>
  <si>
    <t>高风险</t>
  </si>
  <si>
    <t>投资不同的股票可以获得不同的收益率，蓝筹白马股的长期收益率期望值是10%-15%</t>
  </si>
  <si>
    <t>参加初级进阶等系列股票、基金训练营长期学习</t>
  </si>
  <si>
    <t>股票基金</t>
  </si>
  <si>
    <t>指数型基金定投长期稳定8%-10%，其他进取型股票基金波动范围略低于股票波动范围</t>
  </si>
  <si>
    <t>50元起</t>
  </si>
  <si>
    <t>中国工商银行</t>
  </si>
  <si>
    <t>10元起</t>
  </si>
  <si>
    <t>中国农业银行</t>
  </si>
  <si>
    <t>腾讯</t>
  </si>
  <si>
    <t>1分起</t>
  </si>
  <si>
    <t>中国建设银行</t>
  </si>
  <si>
    <t>京东</t>
  </si>
  <si>
    <t>交通银行</t>
  </si>
  <si>
    <t>天天基金</t>
  </si>
  <si>
    <t>公务员或企事业单位</t>
  </si>
  <si>
    <t>没有经验</t>
  </si>
  <si>
    <t>中高层管理人员</t>
  </si>
  <si>
    <t>已婚，暂无子女</t>
  </si>
  <si>
    <t>偿还房贷中</t>
  </si>
  <si>
    <t>1年以下</t>
  </si>
  <si>
    <t>或多或少懂一点</t>
  </si>
  <si>
    <t>已婚，有子女</t>
  </si>
  <si>
    <t>已结清房贷</t>
  </si>
  <si>
    <t>1~3年</t>
  </si>
  <si>
    <t>理财老司机</t>
  </si>
  <si>
    <t>自由职业者</t>
  </si>
  <si>
    <t>已婚，上有老，下有小</t>
  </si>
  <si>
    <t>拥有境内投资房产</t>
  </si>
  <si>
    <t>民间投资大师</t>
  </si>
  <si>
    <t>无业</t>
  </si>
  <si>
    <t>其他</t>
  </si>
  <si>
    <t>拥有海外房产</t>
  </si>
  <si>
    <t>5年以上</t>
  </si>
  <si>
    <t>金融相关专业毕业</t>
  </si>
  <si>
    <t>年龄分项得分</t>
  </si>
  <si>
    <t>风险承受能力得分</t>
  </si>
  <si>
    <t>3-5年</t>
  </si>
  <si>
    <t>1-3年</t>
  </si>
  <si>
    <t>&lt;70</t>
  </si>
  <si>
    <t>70-80</t>
  </si>
  <si>
    <t>&gt;80</t>
  </si>
  <si>
    <t>分项得分</t>
  </si>
  <si>
    <t>财富的保值增值</t>
  </si>
  <si>
    <t>超过银行定期存款</t>
  </si>
  <si>
    <t>除了存款、国债，几乎没有买过其他投资工具</t>
  </si>
  <si>
    <t>不能亏损本金</t>
  </si>
  <si>
    <t>短期内的快钱</t>
  </si>
  <si>
    <t>年化收益4~6%</t>
  </si>
  <si>
    <t>赚得多，亏得少</t>
  </si>
  <si>
    <t>投资过余额宝等货币基金</t>
  </si>
  <si>
    <t>10%以内的价格波动（亏损/赚钱）</t>
  </si>
  <si>
    <t>买房置业/子女教育/养老计划</t>
  </si>
  <si>
    <t>年化收益6~8%</t>
  </si>
  <si>
    <t>打平手</t>
  </si>
  <si>
    <t>投资过债券等固定收益类工具</t>
  </si>
  <si>
    <t>30%以内的价格波动（亏损/赚钱）</t>
  </si>
  <si>
    <t>跑赢通货膨胀</t>
  </si>
  <si>
    <t>年化收益8~10%</t>
  </si>
  <si>
    <t>亏得多，赚得少</t>
  </si>
  <si>
    <t>投资过基金、股票等浮动类工具</t>
  </si>
  <si>
    <t>50%以内的价格波动（亏损/赚钱）</t>
  </si>
  <si>
    <t>年化收益10%以上</t>
  </si>
  <si>
    <t>一直都在亏钱</t>
  </si>
  <si>
    <t>年化收益8-10%</t>
  </si>
  <si>
    <t>年化收益6-8%</t>
  </si>
  <si>
    <t>&lt;15</t>
  </si>
  <si>
    <t>保守</t>
  </si>
  <si>
    <t>15-35</t>
  </si>
  <si>
    <t>成长</t>
  </si>
  <si>
    <t>&gt;35</t>
  </si>
  <si>
    <t>进取</t>
  </si>
</sst>
</file>

<file path=xl/styles.xml><?xml version="1.0" encoding="utf-8"?>
<styleSheet xmlns="http://schemas.openxmlformats.org/spreadsheetml/2006/main">
  <numFmts count="8">
    <numFmt numFmtId="176" formatCode="_ * #,##0_ ;_ * \-#,##0_ ;_ * &quot;-&quot;??_ ;_ @_ "/>
    <numFmt numFmtId="177" formatCode="#,##0.00_);[Red]\(#,##0.00\)"/>
    <numFmt numFmtId="178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_ \¥* #,##0.00_ ;_ \¥* \-#,##0.00_ ;_ \¥* &quot;-&quot;??_ ;_ @_ "/>
  </numFmts>
  <fonts count="38">
    <font>
      <sz val="11"/>
      <color theme="1"/>
      <name val="等线"/>
      <charset val="134"/>
      <scheme val="minor"/>
    </font>
    <font>
      <sz val="11"/>
      <color theme="1"/>
      <name val="思源黑体 CN Medium"/>
      <charset val="134"/>
    </font>
    <font>
      <sz val="11"/>
      <color theme="0"/>
      <name val="思源黑体 CN Medium"/>
      <charset val="134"/>
    </font>
    <font>
      <sz val="12"/>
      <name val="宋体"/>
      <charset val="134"/>
    </font>
    <font>
      <sz val="14"/>
      <color theme="0"/>
      <name val="思源宋体 CN"/>
      <charset val="134"/>
    </font>
    <font>
      <sz val="11"/>
      <color theme="5" tint="-0.249977111117893"/>
      <name val="思源宋体 CN"/>
      <charset val="134"/>
    </font>
    <font>
      <sz val="14"/>
      <color theme="1"/>
      <name val="思源宋体 CN"/>
      <charset val="134"/>
    </font>
    <font>
      <sz val="14"/>
      <color theme="5" tint="-0.249977111117893"/>
      <name val="思源宋体 CN"/>
      <charset val="134"/>
    </font>
    <font>
      <sz val="14"/>
      <name val="宋体"/>
      <charset val="134"/>
    </font>
    <font>
      <sz val="12"/>
      <color theme="0"/>
      <name val="思源黑体 CN Medium"/>
      <charset val="128"/>
    </font>
    <font>
      <b/>
      <sz val="11"/>
      <color theme="1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12"/>
      <color theme="0"/>
      <name val="思源黑体 CN Medium"/>
      <charset val="134"/>
    </font>
    <font>
      <sz val="12"/>
      <color theme="1"/>
      <name val="思源黑体 CN Medium"/>
      <charset val="134"/>
    </font>
    <font>
      <sz val="11"/>
      <color theme="5"/>
      <name val="等线"/>
      <charset val="134"/>
      <scheme val="minor"/>
    </font>
    <font>
      <sz val="20"/>
      <color theme="0"/>
      <name val="思源黑体 CN Medium"/>
      <charset val="134"/>
    </font>
    <font>
      <sz val="12"/>
      <color theme="1"/>
      <name val="思源黑体 CN Regular"/>
      <charset val="134"/>
    </font>
    <font>
      <b/>
      <sz val="11"/>
      <color theme="5" tint="-0.24997711111789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0"/>
      <name val="宋体"/>
      <charset val="128"/>
    </font>
  </fonts>
  <fills count="40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rgb="FF000000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theme="1"/>
      </left>
      <right style="hair">
        <color auto="1"/>
      </right>
      <top style="hair">
        <color theme="1"/>
      </top>
      <bottom style="hair">
        <color auto="1"/>
      </bottom>
      <diagonal/>
    </border>
    <border>
      <left style="hair">
        <color auto="1"/>
      </left>
      <right style="hair">
        <color theme="1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theme="1"/>
      </right>
      <top/>
      <bottom style="hair">
        <color auto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auto="1"/>
      </right>
      <top/>
      <bottom style="hair">
        <color theme="1"/>
      </bottom>
      <diagonal/>
    </border>
    <border>
      <left style="hair">
        <color auto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19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4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34" fillId="0" borderId="4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28" borderId="47" applyNumberFormat="0" applyAlignment="0" applyProtection="0">
      <alignment vertical="center"/>
    </xf>
    <xf numFmtId="0" fontId="33" fillId="28" borderId="45" applyNumberFormat="0" applyAlignment="0" applyProtection="0">
      <alignment vertical="center"/>
    </xf>
    <xf numFmtId="0" fontId="30" fillId="32" borderId="4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5" fillId="0" borderId="50" applyNumberFormat="0" applyFill="0" applyAlignment="0" applyProtection="0">
      <alignment vertical="center"/>
    </xf>
    <xf numFmtId="0" fontId="36" fillId="0" borderId="5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78" fontId="1" fillId="0" borderId="0" xfId="8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4" fillId="6" borderId="0" xfId="0" applyFont="1" applyFill="1" applyBorder="1" applyAlignment="1">
      <alignment horizontal="center"/>
    </xf>
    <xf numFmtId="176" fontId="6" fillId="7" borderId="5" xfId="8" applyNumberFormat="1" applyFont="1" applyFill="1" applyBorder="1" applyAlignment="1">
      <alignment horizontal="center" vertical="center"/>
    </xf>
    <xf numFmtId="176" fontId="5" fillId="7" borderId="5" xfId="8" applyNumberFormat="1" applyFont="1" applyFill="1" applyBorder="1" applyAlignment="1">
      <alignment horizontal="left" vertical="center" wrapText="1"/>
    </xf>
    <xf numFmtId="9" fontId="6" fillId="3" borderId="6" xfId="11" applyFont="1" applyFill="1" applyBorder="1" applyAlignment="1" applyProtection="1">
      <alignment horizontal="center" vertical="center"/>
      <protection locked="0"/>
    </xf>
    <xf numFmtId="176" fontId="6" fillId="7" borderId="6" xfId="8" applyNumberFormat="1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76" fontId="6" fillId="7" borderId="9" xfId="8" applyNumberFormat="1" applyFont="1" applyFill="1" applyBorder="1" applyAlignment="1">
      <alignment horizontal="center" vertical="center"/>
    </xf>
    <xf numFmtId="176" fontId="7" fillId="7" borderId="9" xfId="8" applyNumberFormat="1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9" fontId="6" fillId="3" borderId="11" xfId="11" applyFont="1" applyFill="1" applyBorder="1" applyAlignment="1" applyProtection="1">
      <alignment horizontal="center" vertical="center"/>
      <protection locked="0"/>
    </xf>
    <xf numFmtId="176" fontId="6" fillId="7" borderId="11" xfId="8" applyNumberFormat="1" applyFont="1" applyFill="1" applyBorder="1" applyAlignment="1">
      <alignment horizontal="center" vertical="center"/>
    </xf>
    <xf numFmtId="9" fontId="6" fillId="3" borderId="12" xfId="11" applyFont="1" applyFill="1" applyBorder="1" applyAlignment="1" applyProtection="1">
      <alignment horizontal="center" vertical="center"/>
      <protection locked="0"/>
    </xf>
    <xf numFmtId="176" fontId="6" fillId="7" borderId="12" xfId="8" applyNumberFormat="1" applyFont="1" applyFill="1" applyBorder="1" applyAlignment="1">
      <alignment horizontal="center" vertical="center"/>
    </xf>
    <xf numFmtId="176" fontId="6" fillId="8" borderId="13" xfId="8" applyNumberFormat="1" applyFont="1" applyFill="1" applyBorder="1" applyAlignment="1">
      <alignment horizontal="left" vertical="center"/>
    </xf>
    <xf numFmtId="0" fontId="3" fillId="8" borderId="7" xfId="0" applyFont="1" applyFill="1" applyBorder="1" applyAlignment="1">
      <alignment vertical="center"/>
    </xf>
    <xf numFmtId="9" fontId="6" fillId="7" borderId="6" xfId="11" applyFont="1" applyFill="1" applyBorder="1" applyAlignment="1">
      <alignment horizontal="center" vertical="center"/>
    </xf>
    <xf numFmtId="176" fontId="6" fillId="8" borderId="14" xfId="8" applyNumberFormat="1" applyFont="1" applyFill="1" applyBorder="1" applyAlignment="1">
      <alignment horizontal="left" vertical="center"/>
    </xf>
    <xf numFmtId="0" fontId="3" fillId="8" borderId="15" xfId="0" applyFont="1" applyFill="1" applyBorder="1" applyAlignment="1">
      <alignment vertical="center"/>
    </xf>
    <xf numFmtId="9" fontId="6" fillId="7" borderId="11" xfId="11" applyFont="1" applyFill="1" applyBorder="1" applyAlignment="1">
      <alignment horizontal="center" vertical="center"/>
    </xf>
    <xf numFmtId="176" fontId="5" fillId="7" borderId="9" xfId="8" applyNumberFormat="1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176" fontId="6" fillId="7" borderId="9" xfId="8" applyNumberFormat="1" applyFont="1" applyFill="1" applyBorder="1" applyAlignment="1">
      <alignment horizontal="left" vertical="center" wrapText="1"/>
    </xf>
    <xf numFmtId="176" fontId="6" fillId="7" borderId="5" xfId="8" applyNumberFormat="1" applyFont="1" applyFill="1" applyBorder="1" applyAlignment="1">
      <alignment horizontal="left" vertical="center" wrapText="1"/>
    </xf>
    <xf numFmtId="176" fontId="5" fillId="7" borderId="9" xfId="8" applyNumberFormat="1" applyFont="1" applyFill="1" applyBorder="1" applyAlignment="1">
      <alignment horizontal="left" vertical="center"/>
    </xf>
    <xf numFmtId="9" fontId="6" fillId="3" borderId="5" xfId="11" applyFont="1" applyFill="1" applyBorder="1" applyAlignment="1" applyProtection="1">
      <alignment horizontal="center" vertical="center"/>
      <protection locked="0"/>
    </xf>
    <xf numFmtId="176" fontId="6" fillId="7" borderId="17" xfId="8" applyNumberFormat="1" applyFont="1" applyFill="1" applyBorder="1" applyAlignment="1">
      <alignment horizontal="center" vertical="center"/>
    </xf>
    <xf numFmtId="176" fontId="6" fillId="7" borderId="18" xfId="8" applyNumberFormat="1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176" fontId="6" fillId="7" borderId="9" xfId="8" applyNumberFormat="1" applyFont="1" applyFill="1" applyBorder="1" applyAlignment="1">
      <alignment horizontal="left" vertical="center"/>
    </xf>
    <xf numFmtId="176" fontId="6" fillId="7" borderId="21" xfId="8" applyNumberFormat="1" applyFont="1" applyFill="1" applyBorder="1" applyAlignment="1">
      <alignment horizontal="center" vertical="center"/>
    </xf>
    <xf numFmtId="176" fontId="6" fillId="7" borderId="22" xfId="8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176" fontId="6" fillId="7" borderId="5" xfId="8" applyNumberFormat="1" applyFont="1" applyFill="1" applyBorder="1" applyAlignment="1">
      <alignment horizontal="left" vertical="center"/>
    </xf>
    <xf numFmtId="176" fontId="6" fillId="7" borderId="24" xfId="8" applyNumberFormat="1" applyFont="1" applyFill="1" applyBorder="1" applyAlignment="1">
      <alignment horizontal="center" vertical="center"/>
    </xf>
    <xf numFmtId="176" fontId="6" fillId="7" borderId="25" xfId="8" applyNumberFormat="1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176" fontId="6" fillId="7" borderId="28" xfId="8" applyNumberFormat="1" applyFont="1" applyFill="1" applyBorder="1" applyAlignment="1">
      <alignment horizontal="center" vertical="center"/>
    </xf>
    <xf numFmtId="9" fontId="6" fillId="3" borderId="29" xfId="11" applyFont="1" applyFill="1" applyBorder="1" applyAlignment="1" applyProtection="1">
      <alignment horizontal="center" vertical="center"/>
      <protection locked="0"/>
    </xf>
    <xf numFmtId="176" fontId="6" fillId="7" borderId="30" xfId="8" applyNumberFormat="1" applyFont="1" applyFill="1" applyBorder="1" applyAlignment="1">
      <alignment horizontal="center" vertical="center"/>
    </xf>
    <xf numFmtId="176" fontId="6" fillId="7" borderId="19" xfId="8" applyNumberFormat="1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176" fontId="6" fillId="7" borderId="31" xfId="8" applyNumberFormat="1" applyFont="1" applyFill="1" applyBorder="1" applyAlignment="1">
      <alignment horizontal="center" vertical="center"/>
    </xf>
    <xf numFmtId="176" fontId="6" fillId="7" borderId="26" xfId="8" applyNumberFormat="1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9" fillId="9" borderId="32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9" fillId="11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33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 wrapText="1"/>
      <protection locked="0"/>
    </xf>
    <xf numFmtId="0" fontId="14" fillId="0" borderId="0" xfId="0" applyFont="1"/>
    <xf numFmtId="0" fontId="15" fillId="4" borderId="35" xfId="0" applyFont="1" applyFill="1" applyBorder="1" applyAlignment="1" applyProtection="1">
      <alignment horizontal="center" vertical="center" wrapText="1"/>
      <protection locked="0"/>
    </xf>
    <xf numFmtId="0" fontId="12" fillId="12" borderId="36" xfId="0" applyFont="1" applyFill="1" applyBorder="1" applyAlignment="1">
      <alignment horizontal="center" vertical="center"/>
    </xf>
    <xf numFmtId="0" fontId="13" fillId="12" borderId="37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 applyProtection="1">
      <alignment horizontal="center" vertical="center" wrapText="1"/>
      <protection locked="0"/>
    </xf>
    <xf numFmtId="0" fontId="11" fillId="0" borderId="38" xfId="0" applyFont="1" applyFill="1" applyBorder="1" applyAlignment="1">
      <alignment horizontal="center" vertical="center"/>
    </xf>
    <xf numFmtId="0" fontId="13" fillId="0" borderId="39" xfId="0" applyFont="1" applyBorder="1" applyAlignment="1" applyProtection="1">
      <alignment horizontal="center" vertical="center" wrapText="1"/>
      <protection locked="0"/>
    </xf>
    <xf numFmtId="0" fontId="11" fillId="0" borderId="40" xfId="0" applyFont="1" applyFill="1" applyBorder="1" applyAlignment="1">
      <alignment horizontal="center" vertical="center"/>
    </xf>
    <xf numFmtId="0" fontId="13" fillId="0" borderId="41" xfId="0" applyFont="1" applyBorder="1" applyAlignment="1" applyProtection="1">
      <alignment horizontal="center" vertical="center" wrapText="1"/>
      <protection locked="0"/>
    </xf>
    <xf numFmtId="0" fontId="15" fillId="4" borderId="37" xfId="0" applyFont="1" applyFill="1" applyBorder="1" applyAlignment="1" applyProtection="1">
      <alignment horizontal="center" vertical="top" wrapText="1"/>
      <protection locked="0"/>
    </xf>
    <xf numFmtId="0" fontId="11" fillId="0" borderId="42" xfId="0" applyFont="1" applyFill="1" applyBorder="1" applyAlignment="1">
      <alignment horizontal="center" vertical="center"/>
    </xf>
    <xf numFmtId="0" fontId="13" fillId="0" borderId="42" xfId="0" applyFont="1" applyBorder="1" applyAlignment="1" applyProtection="1">
      <alignment horizontal="center" vertical="center" wrapText="1"/>
      <protection locked="0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15" fillId="4" borderId="43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 vertical="center"/>
    </xf>
    <xf numFmtId="177" fontId="16" fillId="0" borderId="0" xfId="8" applyNumberFormat="1" applyFont="1" applyAlignment="1">
      <alignment horizontal="right" vertical="center"/>
    </xf>
    <xf numFmtId="177" fontId="16" fillId="0" borderId="0" xfId="8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9" fillId="11" borderId="36" xfId="0" applyFont="1" applyFill="1" applyBorder="1" applyAlignment="1">
      <alignment horizontal="center" vertical="center"/>
    </xf>
    <xf numFmtId="179" fontId="13" fillId="13" borderId="36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2" fillId="11" borderId="36" xfId="0" applyFont="1" applyFill="1" applyBorder="1" applyAlignment="1">
      <alignment horizontal="center" vertical="center"/>
    </xf>
    <xf numFmtId="43" fontId="13" fillId="13" borderId="36" xfId="8" applyFont="1" applyFill="1" applyBorder="1" applyAlignment="1" applyProtection="1">
      <alignment horizontal="center" vertical="center"/>
      <protection locked="0"/>
    </xf>
    <xf numFmtId="10" fontId="13" fillId="13" borderId="36" xfId="11" applyNumberFormat="1" applyFont="1" applyFill="1" applyBorder="1" applyAlignment="1" applyProtection="1">
      <alignment horizontal="right" vertical="center"/>
    </xf>
    <xf numFmtId="0" fontId="1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742950</xdr:colOff>
      <xdr:row>1</xdr:row>
      <xdr:rowOff>0</xdr:rowOff>
    </xdr:from>
    <xdr:to>
      <xdr:col>2</xdr:col>
      <xdr:colOff>19050</xdr:colOff>
      <xdr:row>2</xdr:row>
      <xdr:rowOff>55245</xdr:rowOff>
    </xdr:to>
    <xdr:pic>
      <xdr:nvPicPr>
        <xdr:cNvPr id="2" name="图片 1" descr="防侵权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545" y="152400"/>
          <a:ext cx="2051050" cy="728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666750</xdr:colOff>
      <xdr:row>1</xdr:row>
      <xdr:rowOff>0</xdr:rowOff>
    </xdr:from>
    <xdr:to>
      <xdr:col>3</xdr:col>
      <xdr:colOff>28575</xdr:colOff>
      <xdr:row>2</xdr:row>
      <xdr:rowOff>39370</xdr:rowOff>
    </xdr:to>
    <xdr:pic>
      <xdr:nvPicPr>
        <xdr:cNvPr id="2" name="图片 1" descr="防侵权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8965" y="175260"/>
          <a:ext cx="2052320" cy="725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723900</xdr:colOff>
      <xdr:row>1</xdr:row>
      <xdr:rowOff>9525</xdr:rowOff>
    </xdr:from>
    <xdr:to>
      <xdr:col>2</xdr:col>
      <xdr:colOff>19050</xdr:colOff>
      <xdr:row>2</xdr:row>
      <xdr:rowOff>48895</xdr:rowOff>
    </xdr:to>
    <xdr:pic>
      <xdr:nvPicPr>
        <xdr:cNvPr id="2" name="图片 1" descr="防侵权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207645"/>
          <a:ext cx="2025015" cy="7251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acket%20&#23439;\Desktop\&#33509;&#20848;-03.27\&#35838;&#31243;&#27169;&#26495;\&#26472;&#23433;&#24037;&#20855;&#21253;\&#24037;&#20855;&#34920;\&#12304;&#23567;&#30333;&#35838;&#21487;&#20511;&#37492;&#12305;&#36192;&#35838;1&#24037;&#20855;&#34920;&#65306;&#39118;&#38505;&#25215;&#21463;&#33021;&#21147;&#27979;&#35797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  <sheetName val="表2"/>
      <sheetName val="Sheet3"/>
      <sheetName val="Sheet2"/>
      <sheetName val="Sheet4"/>
    </sheetNames>
    <sheetDataSet>
      <sheetData sheetId="0"/>
      <sheetData sheetId="1">
        <row r="4">
          <cell r="E4" t="str">
            <v>一般职员</v>
          </cell>
        </row>
        <row r="5">
          <cell r="E5" t="str">
            <v>已婚，有子女</v>
          </cell>
        </row>
        <row r="6">
          <cell r="E6" t="str">
            <v>租住</v>
          </cell>
        </row>
        <row r="7">
          <cell r="E7" t="str">
            <v>3-5年</v>
          </cell>
        </row>
        <row r="8">
          <cell r="E8" t="str">
            <v>几乎空白</v>
          </cell>
        </row>
        <row r="10">
          <cell r="E10" t="str">
            <v>本金没有损失就好</v>
          </cell>
        </row>
        <row r="11">
          <cell r="E11" t="str">
            <v>年化收益4-6%</v>
          </cell>
        </row>
        <row r="12">
          <cell r="E12" t="str">
            <v>只有赚钱，没有亏过</v>
          </cell>
        </row>
        <row r="13">
          <cell r="E13" t="str">
            <v>投资过金融衍生品</v>
          </cell>
        </row>
        <row r="14">
          <cell r="E14" t="str">
            <v>50%以上的价格波动（亏损/赚钱）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workbookViewId="0">
      <selection activeCell="D13" sqref="D13"/>
    </sheetView>
  </sheetViews>
  <sheetFormatPr defaultColWidth="18.75" defaultRowHeight="25.15" customHeight="1"/>
  <cols>
    <col min="1" max="1" width="9.87962962962963" style="93" customWidth="1"/>
    <col min="2" max="2" width="29.6296296296296" style="93" customWidth="1"/>
    <col min="3" max="3" width="41.8796296296296" style="93" customWidth="1"/>
    <col min="4" max="4" width="23.4444444444444" style="93" customWidth="1"/>
    <col min="5" max="5" width="5.12962962962963" style="93" customWidth="1"/>
    <col min="6" max="6" width="18.75" style="93" customWidth="1"/>
    <col min="7" max="16384" width="18.75" style="93"/>
  </cols>
  <sheetData>
    <row r="1" s="93" customFormat="1" ht="12" customHeight="1" spans="1:1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="93" customFormat="1" ht="53" customHeight="1" spans="1:1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="93" customFormat="1" ht="15" customHeight="1" spans="1:15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="7" customFormat="1" ht="14.4" spans="2:6">
      <c r="B4" s="69" t="s">
        <v>0</v>
      </c>
      <c r="C4" s="70"/>
      <c r="D4" s="70"/>
      <c r="E4" s="70"/>
      <c r="F4" s="70"/>
    </row>
    <row r="5" s="7" customFormat="1" ht="21" customHeight="1" spans="2:5">
      <c r="B5" s="100" t="s">
        <v>1</v>
      </c>
      <c r="C5" s="100" t="s">
        <v>2</v>
      </c>
      <c r="D5" s="101">
        <v>1000000</v>
      </c>
      <c r="E5" s="102" t="s">
        <v>3</v>
      </c>
    </row>
    <row r="6" s="7" customFormat="1" ht="11.25" customHeight="1"/>
    <row r="7" s="7" customFormat="1" ht="21.75" customHeight="1" spans="2:5">
      <c r="B7" s="100" t="s">
        <v>4</v>
      </c>
      <c r="C7" s="100" t="s">
        <v>5</v>
      </c>
      <c r="D7" s="101">
        <v>200000</v>
      </c>
      <c r="E7" s="102" t="s">
        <v>6</v>
      </c>
    </row>
    <row r="8" s="7" customFormat="1" ht="11.25" customHeight="1"/>
    <row r="9" s="7" customFormat="1" ht="14.4" spans="2:5">
      <c r="B9" s="100" t="s">
        <v>7</v>
      </c>
      <c r="C9" s="100" t="s">
        <v>8</v>
      </c>
      <c r="D9" s="101">
        <v>3000</v>
      </c>
      <c r="E9" s="102" t="s">
        <v>9</v>
      </c>
    </row>
    <row r="10" s="7" customFormat="1" ht="13.8"/>
    <row r="11" s="7" customFormat="1" ht="14.4" spans="2:5">
      <c r="B11" s="100" t="s">
        <v>10</v>
      </c>
      <c r="C11" s="103" t="s">
        <v>11</v>
      </c>
      <c r="D11" s="104">
        <v>10</v>
      </c>
      <c r="E11" s="102" t="s">
        <v>12</v>
      </c>
    </row>
    <row r="12" s="7" customFormat="1" ht="13.8"/>
    <row r="13" s="7" customFormat="1" ht="14.4" spans="1:5">
      <c r="A13" s="99"/>
      <c r="B13" s="100" t="s">
        <v>13</v>
      </c>
      <c r="C13" s="100" t="s">
        <v>14</v>
      </c>
      <c r="D13" s="105">
        <f>RATE(D11,-D9*12,-D7,D5,0)</f>
        <v>0.0870327121437997</v>
      </c>
      <c r="E13" s="106" t="s">
        <v>15</v>
      </c>
    </row>
    <row r="14" customHeight="1" spans="1:15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</row>
    <row r="15" customHeight="1" spans="1:15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</row>
    <row r="16" customHeight="1" spans="1:15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</row>
    <row r="17" customHeight="1" spans="1:15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customHeight="1" spans="1:15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</row>
    <row r="19" customHeight="1" spans="1:15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</row>
    <row r="20" customHeight="1" spans="2:15"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</row>
    <row r="21" customHeight="1" spans="2:15"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</row>
    <row r="22" customHeight="1" spans="3:15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</row>
    <row r="23" customHeight="1" spans="3:15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</row>
    <row r="24" customHeight="1" spans="3:15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</row>
    <row r="25" customHeight="1" spans="3:15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</row>
    <row r="26" customHeight="1" spans="3:15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customHeight="1" spans="3:15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</row>
    <row r="28" customHeight="1" spans="3:15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</row>
    <row r="29" customHeight="1" spans="3:15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</row>
    <row r="30" customHeight="1" spans="3:15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</row>
    <row r="31" customHeight="1" spans="3:15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</row>
    <row r="32" customHeight="1" spans="3:15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</row>
    <row r="33" customHeight="1" spans="3:15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</row>
    <row r="34" customHeight="1" spans="3:15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</row>
    <row r="35" customHeight="1" spans="3:15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</row>
    <row r="36" customHeight="1" spans="3:15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</row>
    <row r="37" customHeight="1" spans="3:15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</row>
    <row r="38" customHeight="1" spans="3:15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</row>
    <row r="39" customHeight="1" spans="3:15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</row>
    <row r="40" customHeight="1" spans="3:15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</row>
    <row r="41" customHeight="1" spans="3:15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</row>
    <row r="42" customHeight="1" spans="3:15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</row>
    <row r="43" customHeight="1" spans="3:15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</row>
    <row r="44" customHeight="1" spans="3:15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</row>
    <row r="45" customHeight="1" spans="3:15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</row>
    <row r="46" customHeight="1" spans="3:15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</row>
    <row r="47" customHeight="1" spans="3:15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</row>
    <row r="48" customHeight="1" spans="3:15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</row>
    <row r="49" customHeight="1" spans="3:15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</row>
    <row r="50" customHeight="1" spans="3:15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</row>
    <row r="51" customHeight="1" spans="3:15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</row>
    <row r="52" customHeight="1" spans="3:15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</row>
    <row r="53" customHeight="1" spans="3:15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</row>
    <row r="54" customHeight="1" spans="3:15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</row>
    <row r="55" customHeight="1" spans="3:15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</row>
    <row r="56" customHeight="1" spans="3:15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</row>
    <row r="57" customHeight="1" spans="3:15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</row>
    <row r="58" customHeight="1" spans="3:15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</row>
    <row r="59" customHeight="1" spans="3:15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</row>
    <row r="60" customHeight="1" spans="3:15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</row>
    <row r="61" customHeight="1" spans="3:15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</row>
    <row r="62" customHeight="1" spans="3:15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</row>
  </sheetData>
  <sheetProtection password="C7EB" sheet="1" objects="1"/>
  <mergeCells count="1">
    <mergeCell ref="B4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zoomScale="55" zoomScaleNormal="55" workbookViewId="0">
      <selection activeCell="B33" sqref="B33"/>
    </sheetView>
  </sheetViews>
  <sheetFormatPr defaultColWidth="8.87962962962963" defaultRowHeight="15.6" outlineLevelCol="3"/>
  <cols>
    <col min="1" max="1" width="8.87962962962963" style="96"/>
    <col min="2" max="2" width="17.6296296296296" style="97" customWidth="1"/>
    <col min="3" max="3" width="8.87962962962963" style="96"/>
    <col min="4" max="4" width="15.25" style="98" customWidth="1"/>
    <col min="5" max="16384" width="8.87962962962963" style="96"/>
  </cols>
  <sheetData>
    <row r="1" spans="1:4">
      <c r="A1" s="96">
        <v>0</v>
      </c>
      <c r="B1" s="97">
        <f>理财第一步!$G$8</f>
        <v>0</v>
      </c>
      <c r="D1" s="98">
        <f>理财第一步!G6</f>
        <v>0</v>
      </c>
    </row>
    <row r="2" spans="1:4">
      <c r="A2" s="96">
        <v>1</v>
      </c>
      <c r="B2" s="97">
        <f>(理财第一步!$G$8)*(1+理财第一步!$G$10/12)</f>
        <v>0</v>
      </c>
      <c r="D2" s="98">
        <f t="array" ref="D2">MIN(IF(B:B&gt;D1,B:B))</f>
        <v>0</v>
      </c>
    </row>
    <row r="3" spans="1:2">
      <c r="A3" s="96">
        <v>2</v>
      </c>
      <c r="B3" s="97">
        <f>(理财第一步!$G$8+B2)*(1+理财第一步!$G$10/12)</f>
        <v>0</v>
      </c>
    </row>
    <row r="4" spans="1:2">
      <c r="A4" s="96">
        <v>3</v>
      </c>
      <c r="B4" s="97">
        <f>(理财第一步!$G$8+B3)*(1+理财第一步!$G$10/12)</f>
        <v>0</v>
      </c>
    </row>
    <row r="5" spans="1:2">
      <c r="A5" s="96">
        <v>4</v>
      </c>
      <c r="B5" s="97">
        <f>(理财第一步!$G$8+B4)*(1+理财第一步!$G$10/12)</f>
        <v>0</v>
      </c>
    </row>
    <row r="6" spans="1:2">
      <c r="A6" s="96">
        <v>5</v>
      </c>
      <c r="B6" s="97">
        <f>(理财第一步!$G$8+B5)*(1+理财第一步!$G$10/12)</f>
        <v>0</v>
      </c>
    </row>
    <row r="7" spans="1:2">
      <c r="A7" s="96">
        <v>6</v>
      </c>
      <c r="B7" s="97">
        <f>(理财第一步!$G$8+B6)*(1+理财第一步!$G$10/12)</f>
        <v>0</v>
      </c>
    </row>
    <row r="8" spans="1:2">
      <c r="A8" s="96">
        <v>7</v>
      </c>
      <c r="B8" s="97">
        <f>(理财第一步!$G$8+B7)*(1+理财第一步!$G$10/12)</f>
        <v>0</v>
      </c>
    </row>
    <row r="9" spans="1:2">
      <c r="A9" s="96">
        <v>8</v>
      </c>
      <c r="B9" s="97">
        <f>(理财第一步!$G$8+B8)*(1+理财第一步!$G$10/12)</f>
        <v>0</v>
      </c>
    </row>
    <row r="10" spans="1:2">
      <c r="A10" s="96">
        <v>9</v>
      </c>
      <c r="B10" s="97">
        <f>(理财第一步!$G$8+B9)*(1+理财第一步!$G$10/12)</f>
        <v>0</v>
      </c>
    </row>
    <row r="11" spans="1:2">
      <c r="A11" s="96">
        <v>10</v>
      </c>
      <c r="B11" s="97">
        <f>(理财第一步!$G$8+B10)*(1+理财第一步!$G$10/12)</f>
        <v>0</v>
      </c>
    </row>
    <row r="12" spans="1:2">
      <c r="A12" s="96">
        <v>11</v>
      </c>
      <c r="B12" s="97">
        <f>(理财第一步!$G$8+B11)*(1+理财第一步!$G$10/12)</f>
        <v>0</v>
      </c>
    </row>
    <row r="13" spans="1:2">
      <c r="A13" s="96">
        <v>12</v>
      </c>
      <c r="B13" s="97">
        <f>(理财第一步!$G$8+B12)*(1+理财第一步!$G$10/12)</f>
        <v>0</v>
      </c>
    </row>
    <row r="14" spans="1:2">
      <c r="A14" s="96">
        <v>13</v>
      </c>
      <c r="B14" s="97">
        <f>(理财第一步!$G$8+B13)*(1+理财第一步!$G$10/12)</f>
        <v>0</v>
      </c>
    </row>
    <row r="15" spans="1:2">
      <c r="A15" s="96">
        <v>14</v>
      </c>
      <c r="B15" s="97">
        <f>(理财第一步!$G$8+B14)*(1+理财第一步!$G$10/12)</f>
        <v>0</v>
      </c>
    </row>
    <row r="16" spans="1:2">
      <c r="A16" s="96">
        <v>15</v>
      </c>
      <c r="B16" s="97">
        <f>(理财第一步!$G$8+B15)*(1+理财第一步!$G$10/12)</f>
        <v>0</v>
      </c>
    </row>
    <row r="17" spans="1:2">
      <c r="A17" s="96">
        <v>16</v>
      </c>
      <c r="B17" s="97">
        <f>(理财第一步!$G$8+B16)*(1+理财第一步!$G$10/12)</f>
        <v>0</v>
      </c>
    </row>
    <row r="18" spans="1:2">
      <c r="A18" s="96">
        <v>17</v>
      </c>
      <c r="B18" s="97">
        <f>(理财第一步!$G$8+B17)*(1+理财第一步!$G$10/12)</f>
        <v>0</v>
      </c>
    </row>
    <row r="19" spans="1:2">
      <c r="A19" s="96">
        <v>18</v>
      </c>
      <c r="B19" s="97">
        <f>(理财第一步!$G$8+B18)*(1+理财第一步!$G$10/12)</f>
        <v>0</v>
      </c>
    </row>
    <row r="20" spans="1:2">
      <c r="A20" s="96">
        <v>19</v>
      </c>
      <c r="B20" s="97">
        <f>(理财第一步!$G$8+B19)*(1+理财第一步!$G$10/12)</f>
        <v>0</v>
      </c>
    </row>
    <row r="21" spans="1:2">
      <c r="A21" s="96">
        <v>20</v>
      </c>
      <c r="B21" s="97">
        <f>(理财第一步!$G$8+B20)*(1+理财第一步!$G$10/12)</f>
        <v>0</v>
      </c>
    </row>
    <row r="22" spans="1:2">
      <c r="A22" s="96">
        <v>21</v>
      </c>
      <c r="B22" s="97">
        <f>(理财第一步!$G$8+B21)*(1+理财第一步!$G$10/12)</f>
        <v>0</v>
      </c>
    </row>
    <row r="23" spans="1:2">
      <c r="A23" s="96">
        <v>22</v>
      </c>
      <c r="B23" s="97">
        <f>(理财第一步!$G$8+B22)*(1+理财第一步!$G$10/12)</f>
        <v>0</v>
      </c>
    </row>
    <row r="24" spans="1:2">
      <c r="A24" s="96">
        <v>23</v>
      </c>
      <c r="B24" s="97">
        <f>(理财第一步!$G$8+B23)*(1+理财第一步!$G$10/12)</f>
        <v>0</v>
      </c>
    </row>
    <row r="25" spans="1:2">
      <c r="A25" s="96">
        <v>24</v>
      </c>
      <c r="B25" s="97">
        <f>(理财第一步!$G$8+B24)*(1+理财第一步!$G$10/12)</f>
        <v>0</v>
      </c>
    </row>
    <row r="26" spans="1:2">
      <c r="A26" s="96">
        <v>25</v>
      </c>
      <c r="B26" s="97">
        <f>(理财第一步!$G$8+B25)*(1+理财第一步!$G$10/12)</f>
        <v>0</v>
      </c>
    </row>
    <row r="27" spans="1:2">
      <c r="A27" s="96">
        <v>26</v>
      </c>
      <c r="B27" s="97">
        <f>(理财第一步!$G$8+B26)*(1+理财第一步!$G$10/12)</f>
        <v>0</v>
      </c>
    </row>
    <row r="28" spans="1:2">
      <c r="A28" s="96">
        <v>27</v>
      </c>
      <c r="B28" s="97">
        <f>(理财第一步!$G$8+B27)*(1+理财第一步!$G$10/12)</f>
        <v>0</v>
      </c>
    </row>
    <row r="29" spans="1:2">
      <c r="A29" s="96">
        <v>28</v>
      </c>
      <c r="B29" s="97">
        <f>(理财第一步!$G$8+B28)*(1+理财第一步!$G$10/12)</f>
        <v>0</v>
      </c>
    </row>
    <row r="30" spans="1:2">
      <c r="A30" s="96">
        <v>29</v>
      </c>
      <c r="B30" s="97">
        <f>(理财第一步!$G$8+B29)*(1+理财第一步!$G$10/12)</f>
        <v>0</v>
      </c>
    </row>
    <row r="31" spans="1:2">
      <c r="A31" s="96">
        <v>30</v>
      </c>
      <c r="B31" s="97">
        <f>(理财第一步!$G$8+B30)*(1+理财第一步!$G$10/12)</f>
        <v>0</v>
      </c>
    </row>
    <row r="32" spans="1:2">
      <c r="A32" s="96">
        <v>31</v>
      </c>
      <c r="B32" s="97">
        <f>(理财第一步!$G$8+B31)*(1+理财第一步!$G$10/12)</f>
        <v>0</v>
      </c>
    </row>
    <row r="33" spans="1:2">
      <c r="A33" s="96">
        <v>32</v>
      </c>
      <c r="B33" s="97">
        <f>(理财第一步!$G$8+B32)*(1+理财第一步!$G$10/12)</f>
        <v>0</v>
      </c>
    </row>
    <row r="34" spans="1:2">
      <c r="A34" s="96">
        <v>33</v>
      </c>
      <c r="B34" s="97">
        <f>(理财第一步!$G$8+B33)*(1+理财第一步!$G$10/12)</f>
        <v>0</v>
      </c>
    </row>
    <row r="35" spans="1:2">
      <c r="A35" s="96">
        <v>34</v>
      </c>
      <c r="B35" s="97">
        <f>(理财第一步!$G$8+B34)*(1+理财第一步!$G$10/12)</f>
        <v>0</v>
      </c>
    </row>
    <row r="36" spans="1:2">
      <c r="A36" s="96">
        <v>35</v>
      </c>
      <c r="B36" s="97">
        <f>(理财第一步!$G$8+B35)*(1+理财第一步!$G$10/12)</f>
        <v>0</v>
      </c>
    </row>
    <row r="37" spans="1:2">
      <c r="A37" s="96">
        <v>36</v>
      </c>
      <c r="B37" s="97">
        <f>(理财第一步!$G$8+B36)*(1+理财第一步!$G$10/12)</f>
        <v>0</v>
      </c>
    </row>
    <row r="38" spans="1:2">
      <c r="A38" s="96">
        <v>37</v>
      </c>
      <c r="B38" s="97">
        <f>(理财第一步!$G$8+B37)*(1+理财第一步!$G$10/12)</f>
        <v>0</v>
      </c>
    </row>
    <row r="39" spans="1:2">
      <c r="A39" s="96">
        <v>38</v>
      </c>
      <c r="B39" s="97">
        <f>(理财第一步!$G$8+B38)*(1+理财第一步!$G$10/12)</f>
        <v>0</v>
      </c>
    </row>
    <row r="40" spans="1:2">
      <c r="A40" s="96">
        <v>39</v>
      </c>
      <c r="B40" s="97">
        <f>(理财第一步!$G$8+B39)*(1+理财第一步!$G$10/12)</f>
        <v>0</v>
      </c>
    </row>
    <row r="41" spans="1:2">
      <c r="A41" s="96">
        <v>40</v>
      </c>
      <c r="B41" s="97">
        <f>(理财第一步!$G$8+B40)*(1+理财第一步!$G$10/12)</f>
        <v>0</v>
      </c>
    </row>
    <row r="42" spans="1:2">
      <c r="A42" s="96">
        <v>41</v>
      </c>
      <c r="B42" s="97">
        <f>(理财第一步!$G$8+B41)*(1+理财第一步!$G$10/12)</f>
        <v>0</v>
      </c>
    </row>
    <row r="43" spans="1:2">
      <c r="A43" s="96">
        <v>42</v>
      </c>
      <c r="B43" s="97">
        <f>(理财第一步!$G$8+B42)*(1+理财第一步!$G$10/12)</f>
        <v>0</v>
      </c>
    </row>
    <row r="44" spans="1:2">
      <c r="A44" s="96">
        <v>43</v>
      </c>
      <c r="B44" s="97">
        <f>(理财第一步!$G$8+B43)*(1+理财第一步!$G$10/12)</f>
        <v>0</v>
      </c>
    </row>
    <row r="45" spans="1:2">
      <c r="A45" s="96">
        <v>44</v>
      </c>
      <c r="B45" s="97">
        <f>(理财第一步!$G$8+B44)*(1+理财第一步!$G$10/12)</f>
        <v>0</v>
      </c>
    </row>
    <row r="46" spans="1:2">
      <c r="A46" s="96">
        <v>45</v>
      </c>
      <c r="B46" s="97">
        <f>(理财第一步!$G$8+B45)*(1+理财第一步!$G$10/12)</f>
        <v>0</v>
      </c>
    </row>
    <row r="47" spans="1:2">
      <c r="A47" s="96">
        <v>46</v>
      </c>
      <c r="B47" s="97">
        <f>(理财第一步!$G$8+B46)*(1+理财第一步!$G$10/12)</f>
        <v>0</v>
      </c>
    </row>
    <row r="48" spans="1:2">
      <c r="A48" s="96">
        <v>47</v>
      </c>
      <c r="B48" s="97">
        <f>(理财第一步!$G$8+B47)*(1+理财第一步!$G$10/12)</f>
        <v>0</v>
      </c>
    </row>
    <row r="49" spans="1:2">
      <c r="A49" s="96">
        <v>48</v>
      </c>
      <c r="B49" s="97">
        <f>(理财第一步!$G$8+B48)*(1+理财第一步!$G$10/12)</f>
        <v>0</v>
      </c>
    </row>
    <row r="50" spans="1:2">
      <c r="A50" s="96">
        <v>49</v>
      </c>
      <c r="B50" s="97">
        <f>(理财第一步!$G$8+B49)*(1+理财第一步!$G$10/12)</f>
        <v>0</v>
      </c>
    </row>
    <row r="51" spans="1:2">
      <c r="A51" s="96">
        <v>50</v>
      </c>
      <c r="B51" s="97">
        <f>(理财第一步!$G$8+B50)*(1+理财第一步!$G$10/12)</f>
        <v>0</v>
      </c>
    </row>
    <row r="52" spans="1:2">
      <c r="A52" s="96">
        <v>51</v>
      </c>
      <c r="B52" s="97">
        <f>(理财第一步!$G$8+B51)*(1+理财第一步!$G$10/12)</f>
        <v>0</v>
      </c>
    </row>
    <row r="53" spans="1:2">
      <c r="A53" s="96">
        <v>52</v>
      </c>
      <c r="B53" s="97">
        <f>(理财第一步!$G$8+B52)*(1+理财第一步!$G$10/12)</f>
        <v>0</v>
      </c>
    </row>
    <row r="54" spans="1:2">
      <c r="A54" s="96">
        <v>53</v>
      </c>
      <c r="B54" s="97">
        <f>(理财第一步!$G$8+B53)*(1+理财第一步!$G$10/12)</f>
        <v>0</v>
      </c>
    </row>
    <row r="55" spans="1:2">
      <c r="A55" s="96">
        <v>54</v>
      </c>
      <c r="B55" s="97">
        <f>(理财第一步!$G$8+B54)*(1+理财第一步!$G$10/12)</f>
        <v>0</v>
      </c>
    </row>
    <row r="56" spans="1:2">
      <c r="A56" s="96">
        <v>55</v>
      </c>
      <c r="B56" s="97">
        <f>(理财第一步!$G$8+B55)*(1+理财第一步!$G$10/12)</f>
        <v>0</v>
      </c>
    </row>
    <row r="57" spans="1:2">
      <c r="A57" s="96">
        <v>56</v>
      </c>
      <c r="B57" s="97">
        <f>(理财第一步!$G$8+B56)*(1+理财第一步!$G$10/12)</f>
        <v>0</v>
      </c>
    </row>
    <row r="58" spans="1:2">
      <c r="A58" s="96">
        <v>57</v>
      </c>
      <c r="B58" s="97">
        <f>(理财第一步!$G$8+B57)*(1+理财第一步!$G$10/12)</f>
        <v>0</v>
      </c>
    </row>
    <row r="59" spans="1:2">
      <c r="A59" s="96">
        <v>58</v>
      </c>
      <c r="B59" s="97">
        <f>(理财第一步!$G$8+B58)*(1+理财第一步!$G$10/12)</f>
        <v>0</v>
      </c>
    </row>
    <row r="60" spans="1:2">
      <c r="A60" s="96">
        <v>59</v>
      </c>
      <c r="B60" s="97">
        <f>(理财第一步!$G$8+B59)*(1+理财第一步!$G$10/12)</f>
        <v>0</v>
      </c>
    </row>
    <row r="61" spans="1:2">
      <c r="A61" s="96">
        <v>60</v>
      </c>
      <c r="B61" s="97">
        <f>(理财第一步!$G$8+B60)*(1+理财第一步!$G$10/12)</f>
        <v>0</v>
      </c>
    </row>
    <row r="62" spans="1:2">
      <c r="A62" s="96">
        <v>61</v>
      </c>
      <c r="B62" s="97">
        <f>(理财第一步!$G$8+B61)*(1+理财第一步!$G$10/12)</f>
        <v>0</v>
      </c>
    </row>
    <row r="63" spans="1:2">
      <c r="A63" s="96">
        <v>62</v>
      </c>
      <c r="B63" s="97">
        <f>(理财第一步!$G$8+B62)*(1+理财第一步!$G$10/12)</f>
        <v>0</v>
      </c>
    </row>
    <row r="64" spans="1:2">
      <c r="A64" s="96">
        <v>63</v>
      </c>
      <c r="B64" s="97">
        <f>(理财第一步!$G$8+B63)*(1+理财第一步!$G$10/12)</f>
        <v>0</v>
      </c>
    </row>
    <row r="65" spans="1:2">
      <c r="A65" s="96">
        <v>64</v>
      </c>
      <c r="B65" s="97">
        <f>(理财第一步!$G$8+B64)*(1+理财第一步!$G$10/12)</f>
        <v>0</v>
      </c>
    </row>
    <row r="66" spans="1:2">
      <c r="A66" s="96">
        <v>65</v>
      </c>
      <c r="B66" s="97">
        <f>(理财第一步!$G$8+B65)*(1+理财第一步!$G$10/12)</f>
        <v>0</v>
      </c>
    </row>
    <row r="67" spans="1:2">
      <c r="A67" s="96">
        <v>66</v>
      </c>
      <c r="B67" s="97">
        <f>(理财第一步!$G$8+B66)*(1+理财第一步!$G$10/12)</f>
        <v>0</v>
      </c>
    </row>
    <row r="68" spans="1:2">
      <c r="A68" s="96">
        <v>67</v>
      </c>
      <c r="B68" s="97">
        <f>(理财第一步!$G$8+B67)*(1+理财第一步!$G$10/12)</f>
        <v>0</v>
      </c>
    </row>
    <row r="69" spans="1:2">
      <c r="A69" s="96">
        <v>68</v>
      </c>
      <c r="B69" s="97">
        <f>(理财第一步!$G$8+B68)*(1+理财第一步!$G$10/12)</f>
        <v>0</v>
      </c>
    </row>
    <row r="70" spans="1:2">
      <c r="A70" s="96">
        <v>69</v>
      </c>
      <c r="B70" s="97">
        <f>(理财第一步!$G$8+B69)*(1+理财第一步!$G$10/12)</f>
        <v>0</v>
      </c>
    </row>
    <row r="71" spans="1:2">
      <c r="A71" s="96">
        <v>70</v>
      </c>
      <c r="B71" s="97">
        <f>(理财第一步!$G$8+B70)*(1+理财第一步!$G$10/12)</f>
        <v>0</v>
      </c>
    </row>
    <row r="72" spans="1:2">
      <c r="A72" s="96">
        <v>71</v>
      </c>
      <c r="B72" s="97">
        <f>(理财第一步!$G$8+B71)*(1+理财第一步!$G$10/12)</f>
        <v>0</v>
      </c>
    </row>
    <row r="73" spans="1:2">
      <c r="A73" s="96">
        <v>72</v>
      </c>
      <c r="B73" s="97">
        <f>(理财第一步!$G$8+B72)*(1+理财第一步!$G$10/12)</f>
        <v>0</v>
      </c>
    </row>
    <row r="74" spans="1:2">
      <c r="A74" s="96">
        <v>73</v>
      </c>
      <c r="B74" s="97">
        <f>(理财第一步!$G$8+B73)*(1+理财第一步!$G$10/12)</f>
        <v>0</v>
      </c>
    </row>
    <row r="75" spans="1:2">
      <c r="A75" s="96">
        <v>74</v>
      </c>
      <c r="B75" s="97">
        <f>(理财第一步!$G$8+B74)*(1+理财第一步!$G$10/12)</f>
        <v>0</v>
      </c>
    </row>
    <row r="76" spans="1:2">
      <c r="A76" s="96">
        <v>75</v>
      </c>
      <c r="B76" s="97">
        <f>(理财第一步!$G$8+B75)*(1+理财第一步!$G$10/12)</f>
        <v>0</v>
      </c>
    </row>
    <row r="77" spans="1:2">
      <c r="A77" s="96">
        <v>76</v>
      </c>
      <c r="B77" s="97">
        <f>(理财第一步!$G$8+B76)*(1+理财第一步!$G$10/12)</f>
        <v>0</v>
      </c>
    </row>
    <row r="78" spans="1:2">
      <c r="A78" s="96">
        <v>77</v>
      </c>
      <c r="B78" s="97">
        <f>(理财第一步!$G$8+B77)*(1+理财第一步!$G$10/12)</f>
        <v>0</v>
      </c>
    </row>
    <row r="79" spans="1:2">
      <c r="A79" s="96">
        <v>78</v>
      </c>
      <c r="B79" s="97">
        <f>(理财第一步!$G$8+B78)*(1+理财第一步!$G$10/12)</f>
        <v>0</v>
      </c>
    </row>
    <row r="80" spans="1:2">
      <c r="A80" s="96">
        <v>79</v>
      </c>
      <c r="B80" s="97">
        <f>(理财第一步!$G$8+B79)*(1+理财第一步!$G$10/12)</f>
        <v>0</v>
      </c>
    </row>
    <row r="81" spans="1:2">
      <c r="A81" s="96">
        <v>80</v>
      </c>
      <c r="B81" s="97">
        <f>(理财第一步!$G$8+B80)*(1+理财第一步!$G$10/12)</f>
        <v>0</v>
      </c>
    </row>
    <row r="82" spans="1:2">
      <c r="A82" s="96">
        <v>81</v>
      </c>
      <c r="B82" s="97">
        <f>(理财第一步!$G$8+B81)*(1+理财第一步!$G$10/12)</f>
        <v>0</v>
      </c>
    </row>
    <row r="83" spans="1:2">
      <c r="A83" s="96">
        <v>82</v>
      </c>
      <c r="B83" s="97">
        <f>(理财第一步!$G$8+B82)*(1+理财第一步!$G$10/12)</f>
        <v>0</v>
      </c>
    </row>
    <row r="84" spans="1:2">
      <c r="A84" s="96">
        <v>83</v>
      </c>
      <c r="B84" s="97">
        <f>(理财第一步!$G$8+B83)*(1+理财第一步!$G$10/12)</f>
        <v>0</v>
      </c>
    </row>
    <row r="85" spans="1:2">
      <c r="A85" s="96">
        <v>84</v>
      </c>
      <c r="B85" s="97">
        <f>(理财第一步!$G$8+B84)*(1+理财第一步!$G$10/12)</f>
        <v>0</v>
      </c>
    </row>
    <row r="86" spans="1:2">
      <c r="A86" s="96">
        <v>85</v>
      </c>
      <c r="B86" s="97">
        <f>(理财第一步!$G$8+B85)*(1+理财第一步!$G$10/12)</f>
        <v>0</v>
      </c>
    </row>
    <row r="87" spans="1:2">
      <c r="A87" s="96">
        <v>86</v>
      </c>
      <c r="B87" s="97">
        <f>(理财第一步!$G$8+B86)*(1+理财第一步!$G$10/12)</f>
        <v>0</v>
      </c>
    </row>
    <row r="88" spans="1:2">
      <c r="A88" s="96">
        <v>87</v>
      </c>
      <c r="B88" s="97">
        <f>(理财第一步!$G$8+B87)*(1+理财第一步!$G$10/12)</f>
        <v>0</v>
      </c>
    </row>
    <row r="89" spans="1:2">
      <c r="A89" s="96">
        <v>88</v>
      </c>
      <c r="B89" s="97">
        <f>(理财第一步!$G$8+B88)*(1+理财第一步!$G$10/12)</f>
        <v>0</v>
      </c>
    </row>
    <row r="90" spans="1:2">
      <c r="A90" s="96">
        <v>89</v>
      </c>
      <c r="B90" s="97">
        <f>(理财第一步!$G$8+B89)*(1+理财第一步!$G$10/12)</f>
        <v>0</v>
      </c>
    </row>
    <row r="91" spans="1:2">
      <c r="A91" s="96">
        <v>90</v>
      </c>
      <c r="B91" s="97">
        <f>(理财第一步!$G$8+B90)*(1+理财第一步!$G$10/12)</f>
        <v>0</v>
      </c>
    </row>
    <row r="92" spans="1:2">
      <c r="A92" s="96">
        <v>91</v>
      </c>
      <c r="B92" s="97">
        <f>(理财第一步!$G$8+B91)*(1+理财第一步!$G$10/12)</f>
        <v>0</v>
      </c>
    </row>
    <row r="93" spans="1:2">
      <c r="A93" s="96">
        <v>92</v>
      </c>
      <c r="B93" s="97">
        <f>(理财第一步!$G$8+B92)*(1+理财第一步!$G$10/12)</f>
        <v>0</v>
      </c>
    </row>
    <row r="94" spans="1:2">
      <c r="A94" s="96">
        <v>93</v>
      </c>
      <c r="B94" s="97">
        <f>(理财第一步!$G$8+B93)*(1+理财第一步!$G$10/12)</f>
        <v>0</v>
      </c>
    </row>
    <row r="95" spans="1:2">
      <c r="A95" s="96">
        <v>94</v>
      </c>
      <c r="B95" s="97">
        <f>(理财第一步!$G$8+B94)*(1+理财第一步!$G$10/12)</f>
        <v>0</v>
      </c>
    </row>
    <row r="96" spans="1:2">
      <c r="A96" s="96">
        <v>95</v>
      </c>
      <c r="B96" s="97">
        <f>(理财第一步!$G$8+B95)*(1+理财第一步!$G$10/12)</f>
        <v>0</v>
      </c>
    </row>
    <row r="97" spans="1:2">
      <c r="A97" s="96">
        <v>96</v>
      </c>
      <c r="B97" s="97">
        <f>(理财第一步!$G$8+B96)*(1+理财第一步!$G$10/12)</f>
        <v>0</v>
      </c>
    </row>
    <row r="98" spans="1:2">
      <c r="A98" s="96">
        <v>97</v>
      </c>
      <c r="B98" s="97">
        <f>(理财第一步!$G$8+B97)*(1+理财第一步!$G$10/12)</f>
        <v>0</v>
      </c>
    </row>
    <row r="99" spans="1:2">
      <c r="A99" s="96">
        <v>98</v>
      </c>
      <c r="B99" s="97">
        <f>(理财第一步!$G$8+B98)*(1+理财第一步!$G$10/12)</f>
        <v>0</v>
      </c>
    </row>
    <row r="100" spans="1:2">
      <c r="A100" s="96">
        <v>99</v>
      </c>
      <c r="B100" s="97">
        <f>(理财第一步!$G$8+B99)*(1+理财第一步!$G$10/12)</f>
        <v>0</v>
      </c>
    </row>
    <row r="101" spans="1:2">
      <c r="A101" s="96">
        <v>100</v>
      </c>
      <c r="B101" s="97">
        <f>(理财第一步!$G$8+B100)*(1+理财第一步!$G$10/12)</f>
        <v>0</v>
      </c>
    </row>
    <row r="102" spans="1:2">
      <c r="A102" s="96">
        <v>101</v>
      </c>
      <c r="B102" s="97">
        <f>(理财第一步!$G$8+B101)*(1+理财第一步!$G$10/12)</f>
        <v>0</v>
      </c>
    </row>
    <row r="103" spans="1:2">
      <c r="A103" s="96">
        <v>102</v>
      </c>
      <c r="B103" s="97">
        <f>(理财第一步!$G$8+B102)*(1+理财第一步!$G$10/12)</f>
        <v>0</v>
      </c>
    </row>
    <row r="104" spans="1:2">
      <c r="A104" s="96">
        <v>103</v>
      </c>
      <c r="B104" s="97">
        <f>(理财第一步!$G$8+B103)*(1+理财第一步!$G$10/12)</f>
        <v>0</v>
      </c>
    </row>
    <row r="105" spans="1:2">
      <c r="A105" s="96">
        <v>104</v>
      </c>
      <c r="B105" s="97">
        <f>(理财第一步!$G$8+B104)*(1+理财第一步!$G$10/12)</f>
        <v>0</v>
      </c>
    </row>
    <row r="106" spans="1:2">
      <c r="A106" s="96">
        <v>105</v>
      </c>
      <c r="B106" s="97">
        <f>(理财第一步!$G$8+B105)*(1+理财第一步!$G$10/12)</f>
        <v>0</v>
      </c>
    </row>
    <row r="107" spans="1:2">
      <c r="A107" s="96">
        <v>106</v>
      </c>
      <c r="B107" s="97">
        <f>(理财第一步!$G$8+B106)*(1+理财第一步!$G$10/12)</f>
        <v>0</v>
      </c>
    </row>
    <row r="108" spans="1:2">
      <c r="A108" s="96">
        <v>107</v>
      </c>
      <c r="B108" s="97">
        <f>(理财第一步!$G$8+B107)*(1+理财第一步!$G$10/12)</f>
        <v>0</v>
      </c>
    </row>
    <row r="109" spans="1:2">
      <c r="A109" s="96">
        <v>108</v>
      </c>
      <c r="B109" s="97">
        <f>(理财第一步!$G$8+B108)*(1+理财第一步!$G$10/12)</f>
        <v>0</v>
      </c>
    </row>
    <row r="110" spans="1:2">
      <c r="A110" s="96">
        <v>109</v>
      </c>
      <c r="B110" s="97">
        <f>(理财第一步!$G$8+B109)*(1+理财第一步!$G$10/12)</f>
        <v>0</v>
      </c>
    </row>
    <row r="111" spans="1:2">
      <c r="A111" s="96">
        <v>110</v>
      </c>
      <c r="B111" s="97">
        <f>(理财第一步!$G$8+B110)*(1+理财第一步!$G$10/12)</f>
        <v>0</v>
      </c>
    </row>
    <row r="112" spans="1:2">
      <c r="A112" s="96">
        <v>111</v>
      </c>
      <c r="B112" s="97">
        <f>(理财第一步!$G$8+B111)*(1+理财第一步!$G$10/12)</f>
        <v>0</v>
      </c>
    </row>
    <row r="113" spans="1:2">
      <c r="A113" s="96">
        <v>112</v>
      </c>
      <c r="B113" s="97">
        <f>(理财第一步!$G$8+B112)*(1+理财第一步!$G$10/12)</f>
        <v>0</v>
      </c>
    </row>
    <row r="114" spans="1:2">
      <c r="A114" s="96">
        <v>113</v>
      </c>
      <c r="B114" s="97">
        <f>(理财第一步!$G$8+B113)*(1+理财第一步!$G$10/12)</f>
        <v>0</v>
      </c>
    </row>
    <row r="115" spans="1:2">
      <c r="A115" s="96">
        <v>114</v>
      </c>
      <c r="B115" s="97">
        <f>(理财第一步!$G$8+B114)*(1+理财第一步!$G$10/12)</f>
        <v>0</v>
      </c>
    </row>
    <row r="116" spans="1:2">
      <c r="A116" s="96">
        <v>115</v>
      </c>
      <c r="B116" s="97">
        <f>(理财第一步!$G$8+B115)*(1+理财第一步!$G$10/12)</f>
        <v>0</v>
      </c>
    </row>
    <row r="117" spans="1:2">
      <c r="A117" s="96">
        <v>116</v>
      </c>
      <c r="B117" s="97">
        <f>(理财第一步!$G$8+B116)*(1+理财第一步!$G$10/12)</f>
        <v>0</v>
      </c>
    </row>
    <row r="118" spans="1:2">
      <c r="A118" s="96">
        <v>117</v>
      </c>
      <c r="B118" s="97">
        <f>(理财第一步!$G$8+B117)*(1+理财第一步!$G$10/12)</f>
        <v>0</v>
      </c>
    </row>
    <row r="119" spans="1:2">
      <c r="A119" s="96">
        <v>118</v>
      </c>
      <c r="B119" s="97">
        <f>(理财第一步!$G$8+B118)*(1+理财第一步!$G$10/12)</f>
        <v>0</v>
      </c>
    </row>
    <row r="120" spans="1:2">
      <c r="A120" s="96">
        <v>119</v>
      </c>
      <c r="B120" s="97">
        <f>(理财第一步!$G$8+B119)*(1+理财第一步!$G$10/12)</f>
        <v>0</v>
      </c>
    </row>
    <row r="121" spans="1:2">
      <c r="A121" s="96">
        <v>120</v>
      </c>
      <c r="B121" s="97">
        <f>(理财第一步!$G$8+B120)*(1+理财第一步!$G$10/12)</f>
        <v>0</v>
      </c>
    </row>
    <row r="122" spans="1:2">
      <c r="A122" s="96">
        <v>121</v>
      </c>
      <c r="B122" s="97">
        <f>(理财第一步!$G$8+B121)*(1+理财第一步!$G$10/12)</f>
        <v>0</v>
      </c>
    </row>
    <row r="123" spans="1:2">
      <c r="A123" s="96">
        <v>122</v>
      </c>
      <c r="B123" s="97">
        <f>(理财第一步!$G$8+B122)*(1+理财第一步!$G$10/12)</f>
        <v>0</v>
      </c>
    </row>
    <row r="124" spans="1:2">
      <c r="A124" s="96">
        <v>123</v>
      </c>
      <c r="B124" s="97">
        <f>(理财第一步!$G$8+B123)*(1+理财第一步!$G$10/12)</f>
        <v>0</v>
      </c>
    </row>
    <row r="125" spans="1:2">
      <c r="A125" s="96">
        <v>124</v>
      </c>
      <c r="B125" s="97">
        <f>(理财第一步!$G$8+B124)*(1+理财第一步!$G$10/12)</f>
        <v>0</v>
      </c>
    </row>
    <row r="126" spans="1:2">
      <c r="A126" s="96">
        <v>125</v>
      </c>
      <c r="B126" s="97">
        <f>(理财第一步!$G$8+B125)*(1+理财第一步!$G$10/12)</f>
        <v>0</v>
      </c>
    </row>
    <row r="127" spans="1:2">
      <c r="A127" s="96">
        <v>126</v>
      </c>
      <c r="B127" s="97">
        <f>(理财第一步!$G$8+B126)*(1+理财第一步!$G$10/12)</f>
        <v>0</v>
      </c>
    </row>
    <row r="128" spans="1:2">
      <c r="A128" s="96">
        <v>127</v>
      </c>
      <c r="B128" s="97">
        <f>(理财第一步!$G$8+B127)*(1+理财第一步!$G$10/12)</f>
        <v>0</v>
      </c>
    </row>
    <row r="129" spans="1:2">
      <c r="A129" s="96">
        <v>128</v>
      </c>
      <c r="B129" s="97">
        <f>(理财第一步!$G$8+B128)*(1+理财第一步!$G$10/12)</f>
        <v>0</v>
      </c>
    </row>
    <row r="130" spans="1:2">
      <c r="A130" s="96">
        <v>129</v>
      </c>
      <c r="B130" s="97">
        <f>(理财第一步!$G$8+B129)*(1+理财第一步!$G$10/12)</f>
        <v>0</v>
      </c>
    </row>
    <row r="131" spans="1:2">
      <c r="A131" s="96">
        <v>130</v>
      </c>
      <c r="B131" s="97">
        <f>(理财第一步!$G$8+B130)*(1+理财第一步!$G$10/12)</f>
        <v>0</v>
      </c>
    </row>
    <row r="132" spans="1:2">
      <c r="A132" s="96">
        <v>131</v>
      </c>
      <c r="B132" s="97">
        <f>(理财第一步!$G$8+B131)*(1+理财第一步!$G$10/12)</f>
        <v>0</v>
      </c>
    </row>
    <row r="133" spans="1:2">
      <c r="A133" s="96">
        <v>132</v>
      </c>
      <c r="B133" s="97">
        <f>(理财第一步!$G$8+B132)*(1+理财第一步!$G$10/12)</f>
        <v>0</v>
      </c>
    </row>
    <row r="134" spans="1:2">
      <c r="A134" s="96">
        <v>133</v>
      </c>
      <c r="B134" s="97">
        <f>(理财第一步!$G$8+B133)*(1+理财第一步!$G$10/12)</f>
        <v>0</v>
      </c>
    </row>
    <row r="135" spans="1:2">
      <c r="A135" s="96">
        <v>134</v>
      </c>
      <c r="B135" s="97">
        <f>(理财第一步!$G$8+B134)*(1+理财第一步!$G$10/12)</f>
        <v>0</v>
      </c>
    </row>
    <row r="136" spans="1:2">
      <c r="A136" s="96">
        <v>135</v>
      </c>
      <c r="B136" s="97">
        <f>(理财第一步!$G$8+B135)*(1+理财第一步!$G$10/12)</f>
        <v>0</v>
      </c>
    </row>
    <row r="137" spans="1:2">
      <c r="A137" s="96">
        <v>136</v>
      </c>
      <c r="B137" s="97">
        <f>(理财第一步!$G$8+B136)*(1+理财第一步!$G$10/12)</f>
        <v>0</v>
      </c>
    </row>
    <row r="138" spans="1:2">
      <c r="A138" s="96">
        <v>137</v>
      </c>
      <c r="B138" s="97">
        <f>(理财第一步!$G$8+B137)*(1+理财第一步!$G$10/12)</f>
        <v>0</v>
      </c>
    </row>
    <row r="139" spans="1:2">
      <c r="A139" s="96">
        <v>138</v>
      </c>
      <c r="B139" s="97">
        <f>(理财第一步!$G$8+B138)*(1+理财第一步!$G$10/12)</f>
        <v>0</v>
      </c>
    </row>
    <row r="140" spans="1:2">
      <c r="A140" s="96">
        <v>139</v>
      </c>
      <c r="B140" s="97">
        <f>(理财第一步!$G$8+B139)*(1+理财第一步!$G$10/12)</f>
        <v>0</v>
      </c>
    </row>
    <row r="141" spans="1:2">
      <c r="A141" s="96">
        <v>140</v>
      </c>
      <c r="B141" s="97">
        <f>(理财第一步!$G$8+B140)*(1+理财第一步!$G$10/12)</f>
        <v>0</v>
      </c>
    </row>
    <row r="142" spans="1:2">
      <c r="A142" s="96">
        <v>141</v>
      </c>
      <c r="B142" s="97">
        <f>(理财第一步!$G$8+B141)*(1+理财第一步!$G$10/12)</f>
        <v>0</v>
      </c>
    </row>
    <row r="143" spans="1:2">
      <c r="A143" s="96">
        <v>142</v>
      </c>
      <c r="B143" s="97">
        <f>(理财第一步!$G$8+B142)*(1+理财第一步!$G$10/12)</f>
        <v>0</v>
      </c>
    </row>
    <row r="144" spans="1:2">
      <c r="A144" s="96">
        <v>143</v>
      </c>
      <c r="B144" s="97">
        <f>(理财第一步!$G$8+B143)*(1+理财第一步!$G$10/12)</f>
        <v>0</v>
      </c>
    </row>
    <row r="145" spans="1:2">
      <c r="A145" s="96">
        <v>144</v>
      </c>
      <c r="B145" s="97">
        <f>(理财第一步!$G$8+B144)*(1+理财第一步!$G$10/12)</f>
        <v>0</v>
      </c>
    </row>
    <row r="146" spans="1:2">
      <c r="A146" s="96">
        <v>145</v>
      </c>
      <c r="B146" s="97">
        <f>(理财第一步!$G$8+B145)*(1+理财第一步!$G$10/12)</f>
        <v>0</v>
      </c>
    </row>
    <row r="147" spans="1:2">
      <c r="A147" s="96">
        <v>146</v>
      </c>
      <c r="B147" s="97">
        <f>(理财第一步!$G$8+B146)*(1+理财第一步!$G$10/12)</f>
        <v>0</v>
      </c>
    </row>
    <row r="148" spans="1:2">
      <c r="A148" s="96">
        <v>147</v>
      </c>
      <c r="B148" s="97">
        <f>(理财第一步!$G$8+B147)*(1+理财第一步!$G$10/12)</f>
        <v>0</v>
      </c>
    </row>
    <row r="149" spans="1:2">
      <c r="A149" s="96">
        <v>148</v>
      </c>
      <c r="B149" s="97">
        <f>(理财第一步!$G$8+B148)*(1+理财第一步!$G$10/12)</f>
        <v>0</v>
      </c>
    </row>
    <row r="150" spans="1:2">
      <c r="A150" s="96">
        <v>149</v>
      </c>
      <c r="B150" s="97">
        <f>(理财第一步!$G$8+B149)*(1+理财第一步!$G$10/12)</f>
        <v>0</v>
      </c>
    </row>
    <row r="151" spans="1:2">
      <c r="A151" s="96">
        <v>150</v>
      </c>
      <c r="B151" s="97">
        <f>(理财第一步!$G$8+B150)*(1+理财第一步!$G$10/12)</f>
        <v>0</v>
      </c>
    </row>
    <row r="152" spans="1:2">
      <c r="A152" s="96">
        <v>151</v>
      </c>
      <c r="B152" s="97">
        <f>(理财第一步!$G$8+B151)*(1+理财第一步!$G$10/12)</f>
        <v>0</v>
      </c>
    </row>
    <row r="153" spans="1:2">
      <c r="A153" s="96">
        <v>152</v>
      </c>
      <c r="B153" s="97">
        <f>(理财第一步!$G$8+B152)*(1+理财第一步!$G$10/12)</f>
        <v>0</v>
      </c>
    </row>
    <row r="154" spans="1:2">
      <c r="A154" s="96">
        <v>153</v>
      </c>
      <c r="B154" s="97">
        <f>(理财第一步!$G$8+B153)*(1+理财第一步!$G$10/12)</f>
        <v>0</v>
      </c>
    </row>
    <row r="155" spans="1:2">
      <c r="A155" s="96">
        <v>154</v>
      </c>
      <c r="B155" s="97">
        <f>(理财第一步!$G$8+B154)*(1+理财第一步!$G$10/12)</f>
        <v>0</v>
      </c>
    </row>
    <row r="156" spans="1:2">
      <c r="A156" s="96">
        <v>155</v>
      </c>
      <c r="B156" s="97">
        <f>(理财第一步!$G$8+B155)*(1+理财第一步!$G$10/12)</f>
        <v>0</v>
      </c>
    </row>
    <row r="157" spans="1:2">
      <c r="A157" s="96">
        <v>156</v>
      </c>
      <c r="B157" s="97">
        <f>(理财第一步!$G$8+B156)*(1+理财第一步!$G$10/12)</f>
        <v>0</v>
      </c>
    </row>
    <row r="158" spans="1:2">
      <c r="A158" s="96">
        <v>157</v>
      </c>
      <c r="B158" s="97">
        <f>(理财第一步!$G$8+B157)*(1+理财第一步!$G$10/12)</f>
        <v>0</v>
      </c>
    </row>
    <row r="159" spans="1:2">
      <c r="A159" s="96">
        <v>158</v>
      </c>
      <c r="B159" s="97">
        <f>(理财第一步!$G$8+B158)*(1+理财第一步!$G$10/12)</f>
        <v>0</v>
      </c>
    </row>
    <row r="160" spans="1:2">
      <c r="A160" s="96">
        <v>159</v>
      </c>
      <c r="B160" s="97">
        <f>(理财第一步!$G$8+B159)*(1+理财第一步!$G$10/12)</f>
        <v>0</v>
      </c>
    </row>
    <row r="161" spans="1:2">
      <c r="A161" s="96">
        <v>160</v>
      </c>
      <c r="B161" s="97">
        <f>(理财第一步!$G$8+B160)*(1+理财第一步!$G$10/12)</f>
        <v>0</v>
      </c>
    </row>
    <row r="162" spans="1:2">
      <c r="A162" s="96">
        <v>161</v>
      </c>
      <c r="B162" s="97">
        <f>(理财第一步!$G$8+B161)*(1+理财第一步!$G$10/12)</f>
        <v>0</v>
      </c>
    </row>
    <row r="163" spans="1:2">
      <c r="A163" s="96">
        <v>162</v>
      </c>
      <c r="B163" s="97">
        <f>(理财第一步!$G$8+B162)*(1+理财第一步!$G$10/12)</f>
        <v>0</v>
      </c>
    </row>
    <row r="164" spans="1:2">
      <c r="A164" s="96">
        <v>163</v>
      </c>
      <c r="B164" s="97">
        <f>(理财第一步!$G$8+B163)*(1+理财第一步!$G$10/12)</f>
        <v>0</v>
      </c>
    </row>
    <row r="165" spans="1:2">
      <c r="A165" s="96">
        <v>164</v>
      </c>
      <c r="B165" s="97">
        <f>(理财第一步!$G$8+B164)*(1+理财第一步!$G$10/12)</f>
        <v>0</v>
      </c>
    </row>
    <row r="166" spans="1:2">
      <c r="A166" s="96">
        <v>165</v>
      </c>
      <c r="B166" s="97">
        <f>(理财第一步!$G$8+B165)*(1+理财第一步!$G$10/12)</f>
        <v>0</v>
      </c>
    </row>
    <row r="167" spans="1:2">
      <c r="A167" s="96">
        <v>166</v>
      </c>
      <c r="B167" s="97">
        <f>(理财第一步!$G$8+B166)*(1+理财第一步!$G$10/12)</f>
        <v>0</v>
      </c>
    </row>
    <row r="168" spans="1:2">
      <c r="A168" s="96">
        <v>167</v>
      </c>
      <c r="B168" s="97">
        <f>(理财第一步!$G$8+B167)*(1+理财第一步!$G$10/12)</f>
        <v>0</v>
      </c>
    </row>
    <row r="169" spans="1:2">
      <c r="A169" s="96">
        <v>168</v>
      </c>
      <c r="B169" s="97">
        <f>(理财第一步!$G$8+B168)*(1+理财第一步!$G$10/12)</f>
        <v>0</v>
      </c>
    </row>
    <row r="170" spans="1:2">
      <c r="A170" s="96">
        <v>169</v>
      </c>
      <c r="B170" s="97">
        <f>(理财第一步!$G$8+B169)*(1+理财第一步!$G$10/12)</f>
        <v>0</v>
      </c>
    </row>
    <row r="171" spans="1:2">
      <c r="A171" s="96">
        <v>170</v>
      </c>
      <c r="B171" s="97">
        <f>(理财第一步!$G$8+B170)*(1+理财第一步!$G$10/12)</f>
        <v>0</v>
      </c>
    </row>
    <row r="172" spans="1:2">
      <c r="A172" s="96">
        <v>171</v>
      </c>
      <c r="B172" s="97">
        <f>(理财第一步!$G$8+B171)*(1+理财第一步!$G$10/12)</f>
        <v>0</v>
      </c>
    </row>
    <row r="173" spans="1:2">
      <c r="A173" s="96">
        <v>172</v>
      </c>
      <c r="B173" s="97">
        <f>(理财第一步!$G$8+B172)*(1+理财第一步!$G$10/12)</f>
        <v>0</v>
      </c>
    </row>
    <row r="174" spans="1:2">
      <c r="A174" s="96">
        <v>173</v>
      </c>
      <c r="B174" s="97">
        <f>(理财第一步!$G$8+B173)*(1+理财第一步!$G$10/12)</f>
        <v>0</v>
      </c>
    </row>
    <row r="175" spans="1:2">
      <c r="A175" s="96">
        <v>174</v>
      </c>
      <c r="B175" s="97">
        <f>(理财第一步!$G$8+B174)*(1+理财第一步!$G$10/12)</f>
        <v>0</v>
      </c>
    </row>
    <row r="176" spans="1:2">
      <c r="A176" s="96">
        <v>175</v>
      </c>
      <c r="B176" s="97">
        <f>(理财第一步!$G$8+B175)*(1+理财第一步!$G$10/12)</f>
        <v>0</v>
      </c>
    </row>
    <row r="177" spans="1:2">
      <c r="A177" s="96">
        <v>176</v>
      </c>
      <c r="B177" s="97">
        <f>(理财第一步!$G$8+B176)*(1+理财第一步!$G$10/12)</f>
        <v>0</v>
      </c>
    </row>
    <row r="178" spans="1:2">
      <c r="A178" s="96">
        <v>177</v>
      </c>
      <c r="B178" s="97">
        <f>(理财第一步!$G$8+B177)*(1+理财第一步!$G$10/12)</f>
        <v>0</v>
      </c>
    </row>
    <row r="179" spans="1:2">
      <c r="A179" s="96">
        <v>178</v>
      </c>
      <c r="B179" s="97">
        <f>(理财第一步!$G$8+B178)*(1+理财第一步!$G$10/12)</f>
        <v>0</v>
      </c>
    </row>
    <row r="180" spans="1:2">
      <c r="A180" s="96">
        <v>179</v>
      </c>
      <c r="B180" s="97">
        <f>(理财第一步!$G$8+B179)*(1+理财第一步!$G$10/12)</f>
        <v>0</v>
      </c>
    </row>
    <row r="181" spans="1:2">
      <c r="A181" s="96">
        <v>180</v>
      </c>
      <c r="B181" s="97">
        <f>(理财第一步!$G$8+B180)*(1+理财第一步!$G$10/12)</f>
        <v>0</v>
      </c>
    </row>
    <row r="182" spans="1:2">
      <c r="A182" s="96">
        <v>181</v>
      </c>
      <c r="B182" s="97">
        <f>(理财第一步!$G$8+B181)*(1+理财第一步!$G$10/12)</f>
        <v>0</v>
      </c>
    </row>
    <row r="183" spans="1:2">
      <c r="A183" s="96">
        <v>182</v>
      </c>
      <c r="B183" s="97">
        <f>(理财第一步!$G$8+B182)*(1+理财第一步!$G$10/12)</f>
        <v>0</v>
      </c>
    </row>
    <row r="184" spans="1:2">
      <c r="A184" s="96">
        <v>183</v>
      </c>
      <c r="B184" s="97">
        <f>(理财第一步!$G$8+B183)*(1+理财第一步!$G$10/12)</f>
        <v>0</v>
      </c>
    </row>
    <row r="185" spans="1:2">
      <c r="A185" s="96">
        <v>184</v>
      </c>
      <c r="B185" s="97">
        <f>(理财第一步!$G$8+B184)*(1+理财第一步!$G$10/12)</f>
        <v>0</v>
      </c>
    </row>
    <row r="186" spans="1:2">
      <c r="A186" s="96">
        <v>185</v>
      </c>
      <c r="B186" s="97">
        <f>(理财第一步!$G$8+B185)*(1+理财第一步!$G$10/12)</f>
        <v>0</v>
      </c>
    </row>
    <row r="187" spans="1:2">
      <c r="A187" s="96">
        <v>186</v>
      </c>
      <c r="B187" s="97">
        <f>(理财第一步!$G$8+B186)*(1+理财第一步!$G$10/12)</f>
        <v>0</v>
      </c>
    </row>
    <row r="188" spans="1:2">
      <c r="A188" s="96">
        <v>187</v>
      </c>
      <c r="B188" s="97">
        <f>(理财第一步!$G$8+B187)*(1+理财第一步!$G$10/12)</f>
        <v>0</v>
      </c>
    </row>
    <row r="189" spans="1:2">
      <c r="A189" s="96">
        <v>188</v>
      </c>
      <c r="B189" s="97">
        <f>(理财第一步!$G$8+B188)*(1+理财第一步!$G$10/12)</f>
        <v>0</v>
      </c>
    </row>
    <row r="190" spans="1:2">
      <c r="A190" s="96">
        <v>189</v>
      </c>
      <c r="B190" s="97">
        <f>(理财第一步!$G$8+B189)*(1+理财第一步!$G$10/12)</f>
        <v>0</v>
      </c>
    </row>
    <row r="191" spans="1:2">
      <c r="A191" s="96">
        <v>190</v>
      </c>
      <c r="B191" s="97">
        <f>(理财第一步!$G$8+B190)*(1+理财第一步!$G$10/12)</f>
        <v>0</v>
      </c>
    </row>
    <row r="192" spans="1:2">
      <c r="A192" s="96">
        <v>191</v>
      </c>
      <c r="B192" s="97">
        <f>(理财第一步!$G$8+B191)*(1+理财第一步!$G$10/12)</f>
        <v>0</v>
      </c>
    </row>
    <row r="193" spans="1:2">
      <c r="A193" s="96">
        <v>192</v>
      </c>
      <c r="B193" s="97">
        <f>(理财第一步!$G$8+B192)*(1+理财第一步!$G$10/12)</f>
        <v>0</v>
      </c>
    </row>
    <row r="194" spans="1:2">
      <c r="A194" s="96">
        <v>193</v>
      </c>
      <c r="B194" s="97">
        <f>(理财第一步!$G$8+B193)*(1+理财第一步!$G$10/12)</f>
        <v>0</v>
      </c>
    </row>
    <row r="195" spans="1:2">
      <c r="A195" s="96">
        <v>194</v>
      </c>
      <c r="B195" s="97">
        <f>(理财第一步!$G$8+B194)*(1+理财第一步!$G$10/12)</f>
        <v>0</v>
      </c>
    </row>
    <row r="196" spans="1:2">
      <c r="A196" s="96">
        <v>195</v>
      </c>
      <c r="B196" s="97">
        <f>(理财第一步!$G$8+B195)*(1+理财第一步!$G$10/12)</f>
        <v>0</v>
      </c>
    </row>
    <row r="197" spans="1:2">
      <c r="A197" s="96">
        <v>196</v>
      </c>
      <c r="B197" s="97">
        <f>(理财第一步!$G$8+B196)*(1+理财第一步!$G$10/12)</f>
        <v>0</v>
      </c>
    </row>
    <row r="198" spans="1:2">
      <c r="A198" s="96">
        <v>197</v>
      </c>
      <c r="B198" s="97">
        <f>(理财第一步!$G$8+B197)*(1+理财第一步!$G$10/12)</f>
        <v>0</v>
      </c>
    </row>
    <row r="199" spans="1:2">
      <c r="A199" s="96">
        <v>198</v>
      </c>
      <c r="B199" s="97">
        <f>(理财第一步!$G$8+B198)*(1+理财第一步!$G$10/12)</f>
        <v>0</v>
      </c>
    </row>
    <row r="200" spans="1:2">
      <c r="A200" s="96">
        <v>199</v>
      </c>
      <c r="B200" s="97">
        <f>(理财第一步!$G$8+B199)*(1+理财第一步!$G$10/12)</f>
        <v>0</v>
      </c>
    </row>
    <row r="201" spans="1:2">
      <c r="A201" s="96">
        <v>200</v>
      </c>
      <c r="B201" s="97">
        <f>(理财第一步!$G$8+B200)*(1+理财第一步!$G$10/12)</f>
        <v>0</v>
      </c>
    </row>
    <row r="202" spans="1:2">
      <c r="A202" s="96">
        <v>201</v>
      </c>
      <c r="B202" s="97">
        <f>(理财第一步!$G$8+B201)*(1+理财第一步!$G$10/12)</f>
        <v>0</v>
      </c>
    </row>
    <row r="203" spans="1:2">
      <c r="A203" s="96">
        <v>202</v>
      </c>
      <c r="B203" s="97">
        <f>(理财第一步!$G$8+B202)*(1+理财第一步!$G$10/12)</f>
        <v>0</v>
      </c>
    </row>
    <row r="204" spans="1:2">
      <c r="A204" s="96">
        <v>203</v>
      </c>
      <c r="B204" s="97">
        <f>(理财第一步!$G$8+B203)*(1+理财第一步!$G$10/12)</f>
        <v>0</v>
      </c>
    </row>
    <row r="205" spans="1:2">
      <c r="A205" s="96">
        <v>204</v>
      </c>
      <c r="B205" s="97">
        <f>(理财第一步!$G$8+B204)*(1+理财第一步!$G$10/12)</f>
        <v>0</v>
      </c>
    </row>
    <row r="206" spans="1:2">
      <c r="A206" s="96">
        <v>205</v>
      </c>
      <c r="B206" s="97">
        <f>(理财第一步!$G$8+B205)*(1+理财第一步!$G$10/12)</f>
        <v>0</v>
      </c>
    </row>
    <row r="207" spans="1:2">
      <c r="A207" s="96">
        <v>206</v>
      </c>
      <c r="B207" s="97">
        <f>(理财第一步!$G$8+B206)*(1+理财第一步!$G$10/12)</f>
        <v>0</v>
      </c>
    </row>
    <row r="208" spans="1:2">
      <c r="A208" s="96">
        <v>207</v>
      </c>
      <c r="B208" s="97">
        <f>(理财第一步!$G$8+B207)*(1+理财第一步!$G$10/12)</f>
        <v>0</v>
      </c>
    </row>
    <row r="209" spans="1:2">
      <c r="A209" s="96">
        <v>208</v>
      </c>
      <c r="B209" s="97">
        <f>(理财第一步!$G$8+B208)*(1+理财第一步!$G$10/12)</f>
        <v>0</v>
      </c>
    </row>
    <row r="210" spans="1:2">
      <c r="A210" s="96">
        <v>209</v>
      </c>
      <c r="B210" s="97">
        <f>(理财第一步!$G$8+B209)*(1+理财第一步!$G$10/12)</f>
        <v>0</v>
      </c>
    </row>
    <row r="211" spans="1:2">
      <c r="A211" s="96">
        <v>210</v>
      </c>
      <c r="B211" s="97">
        <f>(理财第一步!$G$8+B210)*(1+理财第一步!$G$10/12)</f>
        <v>0</v>
      </c>
    </row>
    <row r="212" spans="1:2">
      <c r="A212" s="96">
        <v>211</v>
      </c>
      <c r="B212" s="97">
        <f>(理财第一步!$G$8+B211)*(1+理财第一步!$G$10/12)</f>
        <v>0</v>
      </c>
    </row>
    <row r="213" spans="1:2">
      <c r="A213" s="96">
        <v>212</v>
      </c>
      <c r="B213" s="97">
        <f>(理财第一步!$G$8+B212)*(1+理财第一步!$G$10/12)</f>
        <v>0</v>
      </c>
    </row>
    <row r="214" spans="1:2">
      <c r="A214" s="96">
        <v>213</v>
      </c>
      <c r="B214" s="97">
        <f>(理财第一步!$G$8+B213)*(1+理财第一步!$G$10/12)</f>
        <v>0</v>
      </c>
    </row>
    <row r="215" spans="1:2">
      <c r="A215" s="96">
        <v>214</v>
      </c>
      <c r="B215" s="97">
        <f>(理财第一步!$G$8+B214)*(1+理财第一步!$G$10/12)</f>
        <v>0</v>
      </c>
    </row>
    <row r="216" spans="1:2">
      <c r="A216" s="96">
        <v>215</v>
      </c>
      <c r="B216" s="97">
        <f>(理财第一步!$G$8+B215)*(1+理财第一步!$G$10/12)</f>
        <v>0</v>
      </c>
    </row>
    <row r="217" spans="1:2">
      <c r="A217" s="96">
        <v>216</v>
      </c>
      <c r="B217" s="97">
        <f>(理财第一步!$G$8+B216)*(1+理财第一步!$G$10/12)</f>
        <v>0</v>
      </c>
    </row>
    <row r="218" spans="1:2">
      <c r="A218" s="96">
        <v>217</v>
      </c>
      <c r="B218" s="97">
        <f>(理财第一步!$G$8+B217)*(1+理财第一步!$G$10/12)</f>
        <v>0</v>
      </c>
    </row>
    <row r="219" spans="1:2">
      <c r="A219" s="96">
        <v>218</v>
      </c>
      <c r="B219" s="97">
        <f>(理财第一步!$G$8+B218)*(1+理财第一步!$G$10/12)</f>
        <v>0</v>
      </c>
    </row>
    <row r="220" spans="1:2">
      <c r="A220" s="96">
        <v>219</v>
      </c>
      <c r="B220" s="97">
        <f>(理财第一步!$G$8+B219)*(1+理财第一步!$G$10/12)</f>
        <v>0</v>
      </c>
    </row>
    <row r="221" spans="1:2">
      <c r="A221" s="96">
        <v>220</v>
      </c>
      <c r="B221" s="97">
        <f>(理财第一步!$G$8+B220)*(1+理财第一步!$G$10/12)</f>
        <v>0</v>
      </c>
    </row>
    <row r="222" spans="1:2">
      <c r="A222" s="96">
        <v>221</v>
      </c>
      <c r="B222" s="97">
        <f>(理财第一步!$G$8+B221)*(1+理财第一步!$G$10/12)</f>
        <v>0</v>
      </c>
    </row>
    <row r="223" spans="1:2">
      <c r="A223" s="96">
        <v>222</v>
      </c>
      <c r="B223" s="97">
        <f>(理财第一步!$G$8+B222)*(1+理财第一步!$G$10/12)</f>
        <v>0</v>
      </c>
    </row>
    <row r="224" spans="1:2">
      <c r="A224" s="96">
        <v>223</v>
      </c>
      <c r="B224" s="97">
        <f>(理财第一步!$G$8+B223)*(1+理财第一步!$G$10/12)</f>
        <v>0</v>
      </c>
    </row>
    <row r="225" spans="1:2">
      <c r="A225" s="96">
        <v>224</v>
      </c>
      <c r="B225" s="97">
        <f>(理财第一步!$G$8+B224)*(1+理财第一步!$G$10/12)</f>
        <v>0</v>
      </c>
    </row>
    <row r="226" spans="1:2">
      <c r="A226" s="96">
        <v>225</v>
      </c>
      <c r="B226" s="97">
        <f>(理财第一步!$G$8+B225)*(1+理财第一步!$G$10/12)</f>
        <v>0</v>
      </c>
    </row>
    <row r="227" spans="1:2">
      <c r="A227" s="96">
        <v>226</v>
      </c>
      <c r="B227" s="97">
        <f>(理财第一步!$G$8+B226)*(1+理财第一步!$G$10/12)</f>
        <v>0</v>
      </c>
    </row>
    <row r="228" spans="1:2">
      <c r="A228" s="96">
        <v>227</v>
      </c>
      <c r="B228" s="97">
        <f>(理财第一步!$G$8+B227)*(1+理财第一步!$G$10/12)</f>
        <v>0</v>
      </c>
    </row>
    <row r="229" spans="1:2">
      <c r="A229" s="96">
        <v>228</v>
      </c>
      <c r="B229" s="97">
        <f>(理财第一步!$G$8+B228)*(1+理财第一步!$G$10/12)</f>
        <v>0</v>
      </c>
    </row>
    <row r="230" spans="1:2">
      <c r="A230" s="96">
        <v>229</v>
      </c>
      <c r="B230" s="97">
        <f>(理财第一步!$G$8+B229)*(1+理财第一步!$G$10/12)</f>
        <v>0</v>
      </c>
    </row>
    <row r="231" spans="1:2">
      <c r="A231" s="96">
        <v>230</v>
      </c>
      <c r="B231" s="97">
        <f>(理财第一步!$G$8+B230)*(1+理财第一步!$G$10/12)</f>
        <v>0</v>
      </c>
    </row>
    <row r="232" spans="1:2">
      <c r="A232" s="96">
        <v>231</v>
      </c>
      <c r="B232" s="97">
        <f>(理财第一步!$G$8+B231)*(1+理财第一步!$G$10/12)</f>
        <v>0</v>
      </c>
    </row>
    <row r="233" spans="1:2">
      <c r="A233" s="96">
        <v>232</v>
      </c>
      <c r="B233" s="97">
        <f>(理财第一步!$G$8+B232)*(1+理财第一步!$G$10/12)</f>
        <v>0</v>
      </c>
    </row>
    <row r="234" spans="1:2">
      <c r="A234" s="96">
        <v>233</v>
      </c>
      <c r="B234" s="97">
        <f>(理财第一步!$G$8+B233)*(1+理财第一步!$G$10/12)</f>
        <v>0</v>
      </c>
    </row>
    <row r="235" spans="1:2">
      <c r="A235" s="96">
        <v>234</v>
      </c>
      <c r="B235" s="97">
        <f>(理财第一步!$G$8+B234)*(1+理财第一步!$G$10/12)</f>
        <v>0</v>
      </c>
    </row>
    <row r="236" spans="1:2">
      <c r="A236" s="96">
        <v>235</v>
      </c>
      <c r="B236" s="97">
        <f>(理财第一步!$G$8+B235)*(1+理财第一步!$G$10/12)</f>
        <v>0</v>
      </c>
    </row>
    <row r="237" spans="1:2">
      <c r="A237" s="96">
        <v>236</v>
      </c>
      <c r="B237" s="97">
        <f>(理财第一步!$G$8+B236)*(1+理财第一步!$G$10/12)</f>
        <v>0</v>
      </c>
    </row>
    <row r="238" spans="1:2">
      <c r="A238" s="96">
        <v>237</v>
      </c>
      <c r="B238" s="97">
        <f>(理财第一步!$G$8+B237)*(1+理财第一步!$G$10/12)</f>
        <v>0</v>
      </c>
    </row>
    <row r="239" spans="1:2">
      <c r="A239" s="96">
        <v>238</v>
      </c>
      <c r="B239" s="97">
        <f>(理财第一步!$G$8+B238)*(1+理财第一步!$G$10/12)</f>
        <v>0</v>
      </c>
    </row>
    <row r="240" spans="1:2">
      <c r="A240" s="96">
        <v>239</v>
      </c>
      <c r="B240" s="97">
        <f>(理财第一步!$G$8+B239)*(1+理财第一步!$G$10/12)</f>
        <v>0</v>
      </c>
    </row>
    <row r="241" spans="1:2">
      <c r="A241" s="96">
        <v>240</v>
      </c>
      <c r="B241" s="97">
        <f>(理财第一步!$G$8+B240)*(1+理财第一步!$G$10/12)</f>
        <v>0</v>
      </c>
    </row>
  </sheetData>
  <sheetProtection algorithmName="SHA-512" hashValue="vmUbmHTem0EwexQz5i9F1ct5q6sXfffS4Mc2+hDpND6OC89OA3hhI2JDRDUfo38EWvT0fYUFoVg87184S9wYXQ==" saltValue="rkrqLr51VL6fZewR7DJzmg==" spinCount="100000" sheet="1" objects="1" scenarios="1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opLeftCell="A3" workbookViewId="0">
      <selection activeCell="F9" sqref="F9"/>
    </sheetView>
  </sheetViews>
  <sheetFormatPr defaultColWidth="8.87962962962963" defaultRowHeight="13.8" outlineLevelCol="7"/>
  <cols>
    <col min="2" max="2" width="12.3796296296296" customWidth="1"/>
    <col min="3" max="3" width="17.1296296296296" customWidth="1"/>
    <col min="4" max="4" width="29.25" customWidth="1"/>
    <col min="5" max="5" width="25.75" customWidth="1"/>
    <col min="6" max="6" width="14.25" customWidth="1"/>
    <col min="7" max="7" width="25" customWidth="1"/>
    <col min="8" max="8" width="20.1296296296296" customWidth="1"/>
  </cols>
  <sheetData>
    <row r="2" ht="54" customHeight="1" spans="2:3">
      <c r="B2" s="77"/>
      <c r="C2" s="77"/>
    </row>
    <row r="4" ht="23.4" spans="2:8">
      <c r="B4" s="78" t="s">
        <v>16</v>
      </c>
      <c r="D4" s="79" t="s">
        <v>17</v>
      </c>
      <c r="E4" s="80">
        <v>30</v>
      </c>
      <c r="F4" s="81" t="s">
        <v>18</v>
      </c>
      <c r="H4" s="82"/>
    </row>
    <row r="5" ht="23.4" spans="4:8">
      <c r="D5" s="83"/>
      <c r="E5" s="84"/>
      <c r="F5" s="81" t="s">
        <v>19</v>
      </c>
      <c r="H5" s="85"/>
    </row>
    <row r="6" ht="23.4" spans="2:8">
      <c r="B6" s="86" t="s">
        <v>20</v>
      </c>
      <c r="D6" s="79" t="s">
        <v>21</v>
      </c>
      <c r="E6" s="87" t="s">
        <v>22</v>
      </c>
      <c r="H6" s="85"/>
    </row>
    <row r="7" ht="23.4" spans="2:8">
      <c r="B7" s="88"/>
      <c r="D7" s="79" t="s">
        <v>23</v>
      </c>
      <c r="E7" s="89" t="s">
        <v>24</v>
      </c>
      <c r="H7" s="85"/>
    </row>
    <row r="8" ht="23.4" spans="2:8">
      <c r="B8" s="88"/>
      <c r="D8" s="79" t="s">
        <v>25</v>
      </c>
      <c r="E8" s="89" t="s">
        <v>26</v>
      </c>
      <c r="H8" s="90" t="s">
        <v>27</v>
      </c>
    </row>
    <row r="9" ht="25.8" spans="2:8">
      <c r="B9" s="88"/>
      <c r="D9" s="79" t="s">
        <v>28</v>
      </c>
      <c r="E9" s="89" t="s">
        <v>29</v>
      </c>
      <c r="H9" s="90" t="str">
        <f>IF(Sheet5!C8&gt;=80,"高风险",IF(Sheet5!C8&gt;=70,"中风险","低风险"))</f>
        <v>中风险</v>
      </c>
    </row>
    <row r="10" ht="25.8" spans="2:8">
      <c r="B10" s="91"/>
      <c r="D10" s="79" t="s">
        <v>30</v>
      </c>
      <c r="E10" s="92" t="s">
        <v>31</v>
      </c>
      <c r="H10" s="90" t="str">
        <f>IF(Sheet6!A16&gt;35,"进取型",IF(Sheet6!A16&gt;15,"成长型","保守型"))</f>
        <v>进取型</v>
      </c>
    </row>
    <row r="11" ht="25.8" spans="4:8">
      <c r="D11" s="93"/>
      <c r="E11" s="94"/>
      <c r="H11" s="90" t="s">
        <v>32</v>
      </c>
    </row>
    <row r="12" ht="23.4" spans="2:8">
      <c r="B12" s="86" t="s">
        <v>33</v>
      </c>
      <c r="D12" s="79" t="s">
        <v>34</v>
      </c>
      <c r="E12" s="87" t="s">
        <v>35</v>
      </c>
      <c r="H12" s="85"/>
    </row>
    <row r="13" ht="23.4" spans="2:8">
      <c r="B13" s="88"/>
      <c r="D13" s="79" t="s">
        <v>36</v>
      </c>
      <c r="E13" s="89" t="s">
        <v>37</v>
      </c>
      <c r="H13" s="85"/>
    </row>
    <row r="14" ht="23.4" spans="2:8">
      <c r="B14" s="88"/>
      <c r="D14" s="79" t="s">
        <v>38</v>
      </c>
      <c r="E14" s="89" t="s">
        <v>39</v>
      </c>
      <c r="H14" s="85"/>
    </row>
    <row r="15" ht="23.4" spans="2:8">
      <c r="B15" s="88"/>
      <c r="D15" s="79" t="s">
        <v>40</v>
      </c>
      <c r="E15" s="89" t="s">
        <v>41</v>
      </c>
      <c r="H15" s="85"/>
    </row>
    <row r="16" ht="31.2" spans="2:8">
      <c r="B16" s="91"/>
      <c r="D16" s="79" t="s">
        <v>42</v>
      </c>
      <c r="E16" s="92" t="s">
        <v>43</v>
      </c>
      <c r="H16" s="95"/>
    </row>
  </sheetData>
  <sheetProtection password="C7EB" sheet="1" objects="1"/>
  <mergeCells count="3">
    <mergeCell ref="B2:C2"/>
    <mergeCell ref="B6:B10"/>
    <mergeCell ref="B12:B16"/>
  </mergeCells>
  <dataValidations count="11">
    <dataValidation type="list" allowBlank="1" showInputMessage="1" showErrorMessage="1" sqref="E6">
      <formula1>Sheet5!$A$2:$A$6</formula1>
    </dataValidation>
    <dataValidation type="list" allowBlank="1" showInputMessage="1" showErrorMessage="1" sqref="E4">
      <formula1>Sheet4!$A$1:$A$43</formula1>
    </dataValidation>
    <dataValidation type="list" allowBlank="1" showInputMessage="1" showErrorMessage="1" sqref="E10">
      <formula1>Sheet5!$E$2:$E$6</formula1>
    </dataValidation>
    <dataValidation type="list" allowBlank="1" showInputMessage="1" showErrorMessage="1" sqref="E7">
      <formula1>Sheet5!$B$2:$B$6</formula1>
    </dataValidation>
    <dataValidation type="list" allowBlank="1" showInputMessage="1" showErrorMessage="1" sqref="E8">
      <formula1>Sheet5!$C$2:$C$6</formula1>
    </dataValidation>
    <dataValidation type="list" allowBlank="1" showInputMessage="1" showErrorMessage="1" sqref="E9">
      <formula1>Sheet5!$D$2:$D$6</formula1>
    </dataValidation>
    <dataValidation type="list" allowBlank="1" showInputMessage="1" showErrorMessage="1" sqref="E12">
      <formula1>Sheet6!$A$8:$A$13</formula1>
    </dataValidation>
    <dataValidation type="list" allowBlank="1" showInputMessage="1" showErrorMessage="1" sqref="E13">
      <formula1>Sheet6!$B$8:$B$13</formula1>
    </dataValidation>
    <dataValidation type="list" allowBlank="1" showInputMessage="1" showErrorMessage="1" sqref="E14">
      <formula1>Sheet6!$C$8:$C$13</formula1>
    </dataValidation>
    <dataValidation type="list" allowBlank="1" showInputMessage="1" showErrorMessage="1" sqref="E15">
      <formula1>Sheet6!$D$8:$D$13</formula1>
    </dataValidation>
    <dataValidation type="list" allowBlank="1" showInputMessage="1" showErrorMessage="1" sqref="E16">
      <formula1>Sheet6!$E$8:$E$13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3"/>
  <sheetViews>
    <sheetView tabSelected="1" workbookViewId="0">
      <selection activeCell="D2" sqref="D2"/>
    </sheetView>
  </sheetViews>
  <sheetFormatPr defaultColWidth="10" defaultRowHeight="15.6" outlineLevelCol="7"/>
  <cols>
    <col min="1" max="1" width="10" style="8"/>
    <col min="2" max="2" width="29.25" style="9" customWidth="1"/>
    <col min="3" max="3" width="33.1296296296296" style="9" customWidth="1"/>
    <col min="4" max="4" width="29.7777777777778" style="8" customWidth="1"/>
    <col min="5" max="5" width="30.8796296296296" style="8" customWidth="1"/>
    <col min="6" max="6" width="12.6296296296296" style="8" customWidth="1"/>
    <col min="7" max="7" width="12.3796296296296" style="8" customWidth="1"/>
    <col min="8" max="16384" width="10" style="8"/>
  </cols>
  <sheetData>
    <row r="2" ht="54" customHeight="1"/>
    <row r="4" ht="17.4" spans="2:8">
      <c r="B4" s="10" t="s">
        <v>44</v>
      </c>
      <c r="C4" s="10" t="s">
        <v>45</v>
      </c>
      <c r="D4" s="11" t="s">
        <v>46</v>
      </c>
      <c r="E4" s="12"/>
      <c r="F4" s="13"/>
      <c r="G4" s="10" t="s">
        <v>47</v>
      </c>
      <c r="H4" s="10" t="s">
        <v>48</v>
      </c>
    </row>
    <row r="5" ht="28.8" spans="2:8">
      <c r="B5" s="14"/>
      <c r="C5" s="14"/>
      <c r="D5" s="15" t="s">
        <v>49</v>
      </c>
      <c r="E5" s="15" t="s">
        <v>50</v>
      </c>
      <c r="F5" s="15" t="s">
        <v>51</v>
      </c>
      <c r="G5" s="16"/>
      <c r="H5" s="16"/>
    </row>
    <row r="6" spans="2:8">
      <c r="B6" s="17" t="s">
        <v>52</v>
      </c>
      <c r="C6" s="18" t="s">
        <v>53</v>
      </c>
      <c r="D6" s="19" t="s">
        <v>54</v>
      </c>
      <c r="E6" s="20" t="str">
        <f>IF(D6="百度","百度钱包（度小满金融)",IF(D6="阿里巴巴","余额宝（基金）",IF(D6="腾讯","零钱通",IF(D6="京东","京东金融",IF(D6="天天基金","基金")))))</f>
        <v>余额宝（基金）</v>
      </c>
      <c r="F6" s="20" t="str">
        <f>IF(D6="百度","1分钱起",IF(D6="阿里巴巴","1分钱起",IF(D6="腾讯","1分起",IF(D6="京东","1元起",IF(D6="天天基金","100元起")))))</f>
        <v>1分钱起</v>
      </c>
      <c r="G6" s="21"/>
      <c r="H6" s="22"/>
    </row>
    <row r="7" spans="2:8">
      <c r="B7" s="23"/>
      <c r="C7" s="24"/>
      <c r="D7" s="19"/>
      <c r="E7" s="20"/>
      <c r="F7" s="20"/>
      <c r="G7" s="25"/>
      <c r="H7" s="26"/>
    </row>
    <row r="8" spans="2:8">
      <c r="B8" s="17" t="s">
        <v>55</v>
      </c>
      <c r="C8" s="18" t="s">
        <v>53</v>
      </c>
      <c r="D8" s="27" t="s">
        <v>56</v>
      </c>
      <c r="E8" s="28" t="str">
        <f>IF(D8="百度","百度钱包（度小满金融)",IF(D8="阿里巴巴","基金",IF(D8="腾讯","理财通",IF(D8="京东","京东金融",IF(D8="天天基金","基金")))))</f>
        <v>百度钱包（度小满金融)</v>
      </c>
      <c r="F8" s="28" t="str">
        <f>IF(D8="百度","50-1000元起",IF(D8="阿里巴巴","1-1000元起",IF(D8="腾讯","1000元起",IF(D8="京东","1000元起",IF(D8="天天基金","NA")))))</f>
        <v>50-1000元起</v>
      </c>
      <c r="G8" s="25"/>
      <c r="H8" s="26"/>
    </row>
    <row r="9" spans="2:8">
      <c r="B9" s="23"/>
      <c r="C9" s="24"/>
      <c r="D9" s="29"/>
      <c r="E9" s="30"/>
      <c r="F9" s="30"/>
      <c r="G9" s="25"/>
      <c r="H9" s="26"/>
    </row>
    <row r="10" ht="17.4" spans="2:8">
      <c r="B10" s="20" t="s">
        <v>57</v>
      </c>
      <c r="C10" s="31"/>
      <c r="D10" s="32"/>
      <c r="E10" s="32"/>
      <c r="F10" s="32"/>
      <c r="G10" s="33" t="s">
        <v>58</v>
      </c>
      <c r="H10" s="33" t="s">
        <v>59</v>
      </c>
    </row>
    <row r="11" ht="17.4" spans="2:8">
      <c r="B11" s="28"/>
      <c r="C11" s="34"/>
      <c r="D11" s="35"/>
      <c r="E11" s="35"/>
      <c r="F11" s="35"/>
      <c r="G11" s="36"/>
      <c r="H11" s="36"/>
    </row>
    <row r="12" spans="2:8">
      <c r="B12" s="17" t="s">
        <v>60</v>
      </c>
      <c r="C12" s="37" t="s">
        <v>53</v>
      </c>
      <c r="D12" s="27" t="s">
        <v>56</v>
      </c>
      <c r="E12" s="28" t="str">
        <f>IF(D12="百度","百度钱包（度小满金融)",IF(D12="阿里巴巴","基金",IF(D12="腾讯","理财通",IF(D12="京东","京东金融",IF(D12="天天基金","基金")))))</f>
        <v>百度钱包（度小满金融)</v>
      </c>
      <c r="F12" s="38" t="str">
        <f>IF(D12="百度","1元起",IF(D12="阿里巴巴","10元起",IF(D12="腾讯","10元起",IF(D12="京东","10元起",IF(D12="天天基金","100元起")))))</f>
        <v>1元起</v>
      </c>
      <c r="G12" s="39"/>
      <c r="H12" s="40"/>
    </row>
    <row r="13" spans="2:8">
      <c r="B13" s="23"/>
      <c r="C13" s="41"/>
      <c r="D13" s="19"/>
      <c r="E13" s="28"/>
      <c r="F13" s="38"/>
      <c r="G13" s="39"/>
      <c r="H13" s="40"/>
    </row>
    <row r="14" spans="2:8">
      <c r="B14" s="17"/>
      <c r="C14" s="42"/>
      <c r="D14" s="19"/>
      <c r="E14" s="30"/>
      <c r="F14" s="38"/>
      <c r="G14" s="39"/>
      <c r="H14" s="40"/>
    </row>
    <row r="15" spans="2:8">
      <c r="B15" s="17" t="s">
        <v>61</v>
      </c>
      <c r="C15" s="43" t="s">
        <v>62</v>
      </c>
      <c r="D15" s="44" t="s">
        <v>63</v>
      </c>
      <c r="E15" s="45" t="str">
        <f>IF(D15="招商银行","5万元起",IF(D15="中国工商银行","5万元起",IF(D15="中国农业银行","5万元起",IF(D15="交通银行","5万元起",IF(D15="中国建设银行","1万元起")))))</f>
        <v>5万元起</v>
      </c>
      <c r="F15" s="46"/>
      <c r="G15" s="47"/>
      <c r="H15" s="48"/>
    </row>
    <row r="16" spans="2:8">
      <c r="B16" s="23"/>
      <c r="C16" s="49"/>
      <c r="D16" s="44"/>
      <c r="E16" s="50"/>
      <c r="F16" s="51"/>
      <c r="G16" s="52"/>
      <c r="H16" s="53"/>
    </row>
    <row r="17" spans="2:8">
      <c r="B17" s="17"/>
      <c r="C17" s="54"/>
      <c r="D17" s="44"/>
      <c r="E17" s="55"/>
      <c r="F17" s="56"/>
      <c r="G17" s="57"/>
      <c r="H17" s="58"/>
    </row>
    <row r="18" spans="2:8">
      <c r="B18" s="17" t="s">
        <v>64</v>
      </c>
      <c r="C18" s="37" t="s">
        <v>53</v>
      </c>
      <c r="D18" s="27" t="s">
        <v>56</v>
      </c>
      <c r="E18" s="28" t="str">
        <f>IF(D18="百度","百度钱包（度小满金融)",IF(D18="阿里巴巴","基金",IF(D18="腾讯","理财通",IF(D18="京东","京东金融",IF(D18="天天基金","基金")))))</f>
        <v>百度钱包（度小满金融)</v>
      </c>
      <c r="F18" s="59" t="str">
        <f>IF(D18="百度","100元起",IF(D18="阿里巴巴","10元起",IF(D18="腾讯","10元起",IF(D18="京东","10元起",IF(D18="天天基金","100元起")))))</f>
        <v>100元起</v>
      </c>
      <c r="G18" s="39"/>
      <c r="H18" s="40"/>
    </row>
    <row r="19" spans="2:8">
      <c r="B19" s="23"/>
      <c r="C19" s="41"/>
      <c r="D19" s="19"/>
      <c r="E19" s="28"/>
      <c r="F19" s="59"/>
      <c r="G19" s="39"/>
      <c r="H19" s="40"/>
    </row>
    <row r="20" spans="2:8">
      <c r="B20" s="60"/>
      <c r="C20" s="42"/>
      <c r="D20" s="61"/>
      <c r="E20" s="30"/>
      <c r="F20" s="59"/>
      <c r="G20" s="39"/>
      <c r="H20" s="40"/>
    </row>
    <row r="21" ht="17.4" spans="2:8">
      <c r="B21" s="62" t="s">
        <v>65</v>
      </c>
      <c r="C21" s="63"/>
      <c r="D21" s="64" t="s">
        <v>66</v>
      </c>
      <c r="E21" s="65"/>
      <c r="F21" s="65"/>
      <c r="G21" s="47"/>
      <c r="H21" s="48"/>
    </row>
    <row r="22" ht="17.4" spans="2:8">
      <c r="B22" s="66"/>
      <c r="C22" s="67"/>
      <c r="D22" s="68"/>
      <c r="E22" s="68"/>
      <c r="F22" s="68"/>
      <c r="G22" s="57"/>
      <c r="H22" s="58"/>
    </row>
    <row r="24" s="7" customFormat="1" ht="14.4" spans="2:6">
      <c r="B24" s="69" t="s">
        <v>67</v>
      </c>
      <c r="C24" s="70"/>
      <c r="D24" s="70"/>
      <c r="E24" s="70"/>
      <c r="F24" s="70"/>
    </row>
    <row r="25" s="7" customFormat="1" ht="13.8" spans="2:6">
      <c r="B25" s="71" t="s">
        <v>68</v>
      </c>
      <c r="C25" s="71" t="s">
        <v>69</v>
      </c>
      <c r="D25" s="71" t="s">
        <v>70</v>
      </c>
      <c r="E25" s="71" t="s">
        <v>71</v>
      </c>
      <c r="F25" s="71" t="s">
        <v>72</v>
      </c>
    </row>
    <row r="26" s="7" customFormat="1" ht="42.75" customHeight="1" spans="2:6">
      <c r="B26" s="72" t="s">
        <v>73</v>
      </c>
      <c r="C26" s="73" t="s">
        <v>74</v>
      </c>
      <c r="D26" s="74" t="s">
        <v>52</v>
      </c>
      <c r="E26" s="74" t="s">
        <v>75</v>
      </c>
      <c r="F26" s="73" t="s">
        <v>76</v>
      </c>
    </row>
    <row r="27" s="7" customFormat="1" ht="19.5" customHeight="1" spans="2:6">
      <c r="B27" s="72"/>
      <c r="C27" s="73" t="s">
        <v>77</v>
      </c>
      <c r="D27" s="74" t="s">
        <v>78</v>
      </c>
      <c r="E27" s="74" t="s">
        <v>79</v>
      </c>
      <c r="F27" s="73"/>
    </row>
    <row r="28" s="7" customFormat="1" ht="19.5" customHeight="1" spans="2:6">
      <c r="B28" s="72"/>
      <c r="C28" s="73" t="s">
        <v>74</v>
      </c>
      <c r="D28" s="74" t="s">
        <v>80</v>
      </c>
      <c r="E28" s="74" t="s">
        <v>79</v>
      </c>
      <c r="F28" s="73"/>
    </row>
    <row r="29" s="7" customFormat="1" ht="19.5" customHeight="1" spans="2:6">
      <c r="B29" s="72"/>
      <c r="C29" s="73" t="s">
        <v>77</v>
      </c>
      <c r="D29" s="74" t="s">
        <v>81</v>
      </c>
      <c r="E29" s="74" t="s">
        <v>82</v>
      </c>
      <c r="F29" s="73"/>
    </row>
    <row r="30" s="7" customFormat="1" ht="19.5" customHeight="1" spans="2:6">
      <c r="B30" s="72"/>
      <c r="C30" s="73" t="s">
        <v>74</v>
      </c>
      <c r="D30" s="74" t="s">
        <v>83</v>
      </c>
      <c r="E30" s="74" t="s">
        <v>75</v>
      </c>
      <c r="F30" s="73"/>
    </row>
    <row r="31" s="7" customFormat="1" ht="41.4" spans="2:6">
      <c r="B31" s="72"/>
      <c r="C31" s="73" t="s">
        <v>77</v>
      </c>
      <c r="D31" s="74" t="s">
        <v>84</v>
      </c>
      <c r="E31" s="74" t="s">
        <v>85</v>
      </c>
      <c r="F31" s="73"/>
    </row>
    <row r="32" s="7" customFormat="1" ht="19.5" customHeight="1" spans="2:6">
      <c r="B32" s="72"/>
      <c r="C32" s="73" t="s">
        <v>74</v>
      </c>
      <c r="D32" s="74" t="s">
        <v>86</v>
      </c>
      <c r="E32" s="74" t="s">
        <v>87</v>
      </c>
      <c r="F32" s="73"/>
    </row>
    <row r="33" s="7" customFormat="1" ht="19.5" customHeight="1" spans="2:6">
      <c r="B33" s="72"/>
      <c r="C33" s="73" t="s">
        <v>74</v>
      </c>
      <c r="D33" s="74" t="s">
        <v>88</v>
      </c>
      <c r="E33" s="74" t="s">
        <v>85</v>
      </c>
      <c r="F33" s="73"/>
    </row>
    <row r="34" s="7" customFormat="1" ht="13.8" spans="2:6">
      <c r="B34" s="72"/>
      <c r="C34" s="73" t="s">
        <v>74</v>
      </c>
      <c r="D34" s="74" t="s">
        <v>57</v>
      </c>
      <c r="E34" s="74" t="s">
        <v>89</v>
      </c>
      <c r="F34" s="73"/>
    </row>
    <row r="35" s="7" customFormat="1" ht="27.6" spans="2:6">
      <c r="B35" s="75" t="s">
        <v>90</v>
      </c>
      <c r="C35" s="73" t="s">
        <v>74</v>
      </c>
      <c r="D35" s="74" t="s">
        <v>91</v>
      </c>
      <c r="E35" s="74" t="s">
        <v>92</v>
      </c>
      <c r="F35" s="73"/>
    </row>
    <row r="36" s="7" customFormat="1" ht="27.6" spans="2:6">
      <c r="B36" s="75"/>
      <c r="C36" s="73" t="s">
        <v>77</v>
      </c>
      <c r="D36" s="74" t="s">
        <v>93</v>
      </c>
      <c r="E36" s="74" t="s">
        <v>87</v>
      </c>
      <c r="F36" s="73"/>
    </row>
    <row r="37" s="7" customFormat="1" ht="27.6" spans="2:6">
      <c r="B37" s="75"/>
      <c r="C37" s="73" t="s">
        <v>74</v>
      </c>
      <c r="D37" s="74" t="s">
        <v>94</v>
      </c>
      <c r="E37" s="74" t="s">
        <v>95</v>
      </c>
      <c r="F37" s="73"/>
    </row>
    <row r="38" s="7" customFormat="1" ht="41.4" spans="2:6">
      <c r="B38" s="75"/>
      <c r="C38" s="73" t="s">
        <v>77</v>
      </c>
      <c r="D38" s="74" t="s">
        <v>96</v>
      </c>
      <c r="E38" s="74" t="s">
        <v>97</v>
      </c>
      <c r="F38" s="73"/>
    </row>
    <row r="39" s="7" customFormat="1" ht="13.8" spans="2:6">
      <c r="B39" s="75"/>
      <c r="C39" s="73" t="s">
        <v>74</v>
      </c>
      <c r="D39" s="74" t="s">
        <v>98</v>
      </c>
      <c r="E39" s="74" t="s">
        <v>99</v>
      </c>
      <c r="F39" s="73"/>
    </row>
    <row r="40" s="7" customFormat="1" ht="13.8" spans="2:6">
      <c r="B40" s="75"/>
      <c r="C40" s="73" t="s">
        <v>100</v>
      </c>
      <c r="D40" s="74" t="s">
        <v>101</v>
      </c>
      <c r="E40" s="74" t="s">
        <v>102</v>
      </c>
      <c r="F40" s="73"/>
    </row>
    <row r="41" s="7" customFormat="1" ht="13.8" spans="2:6">
      <c r="B41" s="75"/>
      <c r="C41" s="73" t="s">
        <v>77</v>
      </c>
      <c r="D41" s="74" t="s">
        <v>103</v>
      </c>
      <c r="E41" s="74" t="s">
        <v>104</v>
      </c>
      <c r="F41" s="73"/>
    </row>
    <row r="42" s="7" customFormat="1" ht="41.4" spans="2:6">
      <c r="B42" s="75" t="s">
        <v>105</v>
      </c>
      <c r="C42" s="73" t="s">
        <v>74</v>
      </c>
      <c r="D42" s="74" t="s">
        <v>65</v>
      </c>
      <c r="E42" s="74" t="s">
        <v>106</v>
      </c>
      <c r="F42" s="73" t="s">
        <v>107</v>
      </c>
    </row>
    <row r="43" s="7" customFormat="1" ht="41.4" spans="2:6">
      <c r="B43" s="75"/>
      <c r="C43" s="76" t="s">
        <v>74</v>
      </c>
      <c r="D43" s="74" t="s">
        <v>108</v>
      </c>
      <c r="E43" s="74" t="s">
        <v>109</v>
      </c>
      <c r="F43" s="73"/>
    </row>
    <row r="60" hidden="1"/>
    <row r="61" hidden="1" spans="4:6">
      <c r="D61" s="8" t="s">
        <v>63</v>
      </c>
      <c r="E61" s="8">
        <v>1</v>
      </c>
      <c r="F61" s="8" t="s">
        <v>56</v>
      </c>
    </row>
    <row r="62" hidden="1" spans="2:6">
      <c r="B62" s="9" t="s">
        <v>110</v>
      </c>
      <c r="D62" s="8" t="s">
        <v>111</v>
      </c>
      <c r="E62" s="8">
        <v>2</v>
      </c>
      <c r="F62" s="8" t="s">
        <v>54</v>
      </c>
    </row>
    <row r="63" hidden="1" spans="2:6">
      <c r="B63" s="9" t="s">
        <v>112</v>
      </c>
      <c r="D63" s="8" t="s">
        <v>113</v>
      </c>
      <c r="E63" s="8">
        <v>3</v>
      </c>
      <c r="F63" s="8" t="s">
        <v>114</v>
      </c>
    </row>
    <row r="64" hidden="1" spans="2:6">
      <c r="B64" s="9" t="s">
        <v>115</v>
      </c>
      <c r="D64" s="8" t="s">
        <v>116</v>
      </c>
      <c r="E64" s="8">
        <v>4</v>
      </c>
      <c r="F64" s="8" t="s">
        <v>117</v>
      </c>
    </row>
    <row r="65" hidden="1" spans="2:6">
      <c r="B65" s="9" t="s">
        <v>58</v>
      </c>
      <c r="D65" s="8" t="s">
        <v>118</v>
      </c>
      <c r="E65" s="8">
        <v>5</v>
      </c>
      <c r="F65" s="8" t="s">
        <v>119</v>
      </c>
    </row>
    <row r="66" hidden="1" spans="2:5">
      <c r="B66" s="9" t="s">
        <v>112</v>
      </c>
      <c r="E66" s="8">
        <v>6</v>
      </c>
    </row>
    <row r="67" hidden="1" spans="5:5">
      <c r="E67" s="8">
        <v>7</v>
      </c>
    </row>
    <row r="68" hidden="1" spans="5:5">
      <c r="E68" s="8">
        <v>8</v>
      </c>
    </row>
    <row r="69" hidden="1" spans="5:5">
      <c r="E69" s="8">
        <v>9</v>
      </c>
    </row>
    <row r="70" hidden="1" spans="5:5">
      <c r="E70" s="8">
        <v>10</v>
      </c>
    </row>
    <row r="71" hidden="1" spans="5:5">
      <c r="E71" s="8">
        <v>11</v>
      </c>
    </row>
    <row r="72" hidden="1" spans="5:5">
      <c r="E72" s="8">
        <v>12</v>
      </c>
    </row>
    <row r="73" hidden="1" spans="5:5">
      <c r="E73" s="8">
        <v>13</v>
      </c>
    </row>
  </sheetData>
  <sheetProtection password="C7EB" sheet="1" objects="1"/>
  <mergeCells count="41">
    <mergeCell ref="D4:F4"/>
    <mergeCell ref="B24:F24"/>
    <mergeCell ref="B6:B7"/>
    <mergeCell ref="B8:B9"/>
    <mergeCell ref="B10:B11"/>
    <mergeCell ref="B12:B14"/>
    <mergeCell ref="B15:B17"/>
    <mergeCell ref="B18:B20"/>
    <mergeCell ref="B21:B22"/>
    <mergeCell ref="B26:B34"/>
    <mergeCell ref="B35:B41"/>
    <mergeCell ref="B42:B43"/>
    <mergeCell ref="C6:C7"/>
    <mergeCell ref="C8:C9"/>
    <mergeCell ref="C12:C14"/>
    <mergeCell ref="C15:C17"/>
    <mergeCell ref="C18:C20"/>
    <mergeCell ref="D6:D7"/>
    <mergeCell ref="D8:D9"/>
    <mergeCell ref="D12:D14"/>
    <mergeCell ref="D15:D17"/>
    <mergeCell ref="D18:D20"/>
    <mergeCell ref="E6:E7"/>
    <mergeCell ref="E8:E9"/>
    <mergeCell ref="E12:E14"/>
    <mergeCell ref="E18:E20"/>
    <mergeCell ref="F6:F7"/>
    <mergeCell ref="F8:F9"/>
    <mergeCell ref="F12:F14"/>
    <mergeCell ref="F18:F20"/>
    <mergeCell ref="F26:F41"/>
    <mergeCell ref="F42:F43"/>
    <mergeCell ref="G10:G11"/>
    <mergeCell ref="H10:H11"/>
    <mergeCell ref="G12:H14"/>
    <mergeCell ref="E15:F17"/>
    <mergeCell ref="G15:H17"/>
    <mergeCell ref="D21:F22"/>
    <mergeCell ref="G6:H9"/>
    <mergeCell ref="D10:F11"/>
    <mergeCell ref="G18:H20"/>
  </mergeCells>
  <dataValidations count="2">
    <dataValidation type="list" allowBlank="1" showInputMessage="1" showErrorMessage="1" sqref="D6:D9 D12:D14 D18:D20">
      <formula1>$F$61:$F$65</formula1>
    </dataValidation>
    <dataValidation type="list" allowBlank="1" showInputMessage="1" showErrorMessage="1" sqref="D15:D17">
      <formula1>$D$61:$D$65</formula1>
    </dataValidation>
  </dataValidation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opLeftCell="A16" workbookViewId="0">
      <selection activeCell="D5" sqref="D5"/>
    </sheetView>
  </sheetViews>
  <sheetFormatPr defaultColWidth="8.87962962962963" defaultRowHeight="13.8"/>
  <sheetData>
    <row r="1" spans="1:1">
      <c r="A1">
        <v>18</v>
      </c>
    </row>
    <row r="2" spans="1:1">
      <c r="A2">
        <v>19</v>
      </c>
    </row>
    <row r="3" spans="1:1">
      <c r="A3">
        <v>20</v>
      </c>
    </row>
    <row r="4" spans="1:1">
      <c r="A4">
        <v>21</v>
      </c>
    </row>
    <row r="5" spans="1:1">
      <c r="A5">
        <v>22</v>
      </c>
    </row>
    <row r="6" spans="1:1">
      <c r="A6">
        <v>23</v>
      </c>
    </row>
    <row r="7" spans="1:1">
      <c r="A7">
        <v>24</v>
      </c>
    </row>
    <row r="8" spans="1:1">
      <c r="A8">
        <v>25</v>
      </c>
    </row>
    <row r="9" spans="1:1">
      <c r="A9">
        <v>26</v>
      </c>
    </row>
    <row r="10" spans="1:1">
      <c r="A10">
        <v>27</v>
      </c>
    </row>
    <row r="11" spans="1:1">
      <c r="A11">
        <v>28</v>
      </c>
    </row>
    <row r="12" spans="1:1">
      <c r="A12">
        <v>29</v>
      </c>
    </row>
    <row r="13" spans="1:1">
      <c r="A13">
        <v>30</v>
      </c>
    </row>
    <row r="14" spans="1:1">
      <c r="A14">
        <v>31</v>
      </c>
    </row>
    <row r="15" spans="1:1">
      <c r="A15">
        <v>32</v>
      </c>
    </row>
    <row r="16" spans="1:1">
      <c r="A16">
        <v>33</v>
      </c>
    </row>
    <row r="17" spans="1:1">
      <c r="A17">
        <v>34</v>
      </c>
    </row>
    <row r="18" spans="1:1">
      <c r="A18">
        <v>35</v>
      </c>
    </row>
    <row r="19" spans="1:1">
      <c r="A19">
        <v>36</v>
      </c>
    </row>
    <row r="20" spans="1:1">
      <c r="A20">
        <v>37</v>
      </c>
    </row>
    <row r="21" spans="1:1">
      <c r="A21">
        <v>38</v>
      </c>
    </row>
    <row r="22" spans="1:1">
      <c r="A22">
        <v>39</v>
      </c>
    </row>
    <row r="23" spans="1:1">
      <c r="A23">
        <v>40</v>
      </c>
    </row>
    <row r="24" spans="1:1">
      <c r="A24">
        <v>41</v>
      </c>
    </row>
    <row r="25" spans="1:1">
      <c r="A25">
        <v>42</v>
      </c>
    </row>
    <row r="26" spans="1:1">
      <c r="A26">
        <v>43</v>
      </c>
    </row>
    <row r="27" spans="1:1">
      <c r="A27">
        <v>44</v>
      </c>
    </row>
    <row r="28" spans="1:1">
      <c r="A28">
        <v>45</v>
      </c>
    </row>
    <row r="29" spans="1:1">
      <c r="A29">
        <v>46</v>
      </c>
    </row>
    <row r="30" spans="1:1">
      <c r="A30">
        <v>47</v>
      </c>
    </row>
    <row r="31" spans="1:1">
      <c r="A31">
        <v>48</v>
      </c>
    </row>
    <row r="32" spans="1:1">
      <c r="A32">
        <v>49</v>
      </c>
    </row>
    <row r="33" spans="1:1">
      <c r="A33">
        <v>50</v>
      </c>
    </row>
    <row r="34" spans="1:1">
      <c r="A34">
        <v>51</v>
      </c>
    </row>
    <row r="35" spans="1:1">
      <c r="A35">
        <v>52</v>
      </c>
    </row>
    <row r="36" spans="1:1">
      <c r="A36">
        <v>53</v>
      </c>
    </row>
    <row r="37" spans="1:1">
      <c r="A37">
        <v>54</v>
      </c>
    </row>
    <row r="38" spans="1:1">
      <c r="A38">
        <v>55</v>
      </c>
    </row>
    <row r="39" spans="1:1">
      <c r="A39">
        <v>56</v>
      </c>
    </row>
    <row r="40" spans="1:1">
      <c r="A40">
        <v>57</v>
      </c>
    </row>
    <row r="41" spans="1:1">
      <c r="A41">
        <v>58</v>
      </c>
    </row>
    <row r="42" spans="1:1">
      <c r="A42">
        <v>59</v>
      </c>
    </row>
    <row r="43" spans="1:1">
      <c r="A43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"/>
  <sheetViews>
    <sheetView workbookViewId="0">
      <selection activeCell="C8" sqref="C8:C9"/>
    </sheetView>
  </sheetViews>
  <sheetFormatPr defaultColWidth="20.8796296296296" defaultRowHeight="30" customHeight="1"/>
  <cols>
    <col min="1" max="16384" width="20.8796296296296" style="1"/>
  </cols>
  <sheetData>
    <row r="2" customHeight="1" spans="1:5">
      <c r="A2" s="1" t="s">
        <v>120</v>
      </c>
      <c r="B2" s="1" t="s">
        <v>24</v>
      </c>
      <c r="C2" s="1" t="s">
        <v>26</v>
      </c>
      <c r="D2" s="1" t="s">
        <v>121</v>
      </c>
      <c r="E2" s="1" t="s">
        <v>31</v>
      </c>
    </row>
    <row r="3" customHeight="1" spans="1: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customHeight="1" spans="1:5">
      <c r="A4" s="1" t="s">
        <v>22</v>
      </c>
      <c r="B4" s="1" t="s">
        <v>127</v>
      </c>
      <c r="C4" s="1" t="s">
        <v>128</v>
      </c>
      <c r="D4" s="1" t="s">
        <v>129</v>
      </c>
      <c r="E4" s="1" t="s">
        <v>130</v>
      </c>
    </row>
    <row r="5" customHeight="1" spans="1:5">
      <c r="A5" s="1" t="s">
        <v>131</v>
      </c>
      <c r="B5" s="1" t="s">
        <v>132</v>
      </c>
      <c r="C5" s="1" t="s">
        <v>133</v>
      </c>
      <c r="D5" s="1" t="s">
        <v>29</v>
      </c>
      <c r="E5" s="1" t="s">
        <v>134</v>
      </c>
    </row>
    <row r="6" customHeight="1" spans="1: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</row>
    <row r="7" customHeight="1" spans="2:6">
      <c r="B7" s="6"/>
      <c r="C7" s="6"/>
      <c r="D7" s="6"/>
      <c r="E7" s="6"/>
      <c r="F7" s="6"/>
    </row>
    <row r="8" customHeight="1" spans="1:3">
      <c r="A8" s="4" t="s">
        <v>140</v>
      </c>
      <c r="B8" s="4">
        <f>IF(理财第二步!E4&gt;=60,0,IF(理财第二步!E4&lt;=25,60,85-理财第二步!E4))</f>
        <v>55</v>
      </c>
      <c r="C8" s="4">
        <f>SUM(B8:B9)</f>
        <v>79</v>
      </c>
    </row>
    <row r="9" customHeight="1" spans="1:3">
      <c r="A9" s="4" t="s">
        <v>141</v>
      </c>
      <c r="B9" s="4">
        <f>SUM(B18:F18)</f>
        <v>24</v>
      </c>
      <c r="C9" s="4"/>
    </row>
    <row r="11" customHeight="1" spans="2:6">
      <c r="B11" s="6" t="str">
        <f>[1]表2!E4</f>
        <v>一般职员</v>
      </c>
      <c r="C11" s="6" t="str">
        <f>[1]表2!E5</f>
        <v>已婚，有子女</v>
      </c>
      <c r="D11" s="6" t="str">
        <f>[1]表2!E6</f>
        <v>租住</v>
      </c>
      <c r="E11" s="6" t="str">
        <f>[1]表2!E7</f>
        <v>3-5年</v>
      </c>
      <c r="F11" s="6" t="str">
        <f>[1]表2!E8</f>
        <v>几乎空白</v>
      </c>
    </row>
    <row r="12" customHeight="1" spans="2:7">
      <c r="B12" s="1" t="s">
        <v>120</v>
      </c>
      <c r="C12" s="1" t="s">
        <v>24</v>
      </c>
      <c r="D12" s="1" t="s">
        <v>128</v>
      </c>
      <c r="E12" s="1" t="s">
        <v>138</v>
      </c>
      <c r="F12" s="1" t="s">
        <v>134</v>
      </c>
      <c r="G12" s="1">
        <v>10</v>
      </c>
    </row>
    <row r="13" customHeight="1" spans="2:7">
      <c r="B13" s="1" t="s">
        <v>122</v>
      </c>
      <c r="C13" s="1" t="s">
        <v>123</v>
      </c>
      <c r="D13" s="1" t="s">
        <v>137</v>
      </c>
      <c r="E13" s="1" t="s">
        <v>142</v>
      </c>
      <c r="F13" s="1" t="s">
        <v>139</v>
      </c>
      <c r="G13" s="1">
        <v>8</v>
      </c>
    </row>
    <row r="14" customHeight="1" spans="2:9">
      <c r="B14" s="1" t="s">
        <v>22</v>
      </c>
      <c r="C14" s="1" t="s">
        <v>127</v>
      </c>
      <c r="D14" s="1" t="s">
        <v>133</v>
      </c>
      <c r="E14" s="1" t="s">
        <v>143</v>
      </c>
      <c r="F14" s="1" t="s">
        <v>130</v>
      </c>
      <c r="G14" s="1">
        <v>6</v>
      </c>
      <c r="H14" s="2" t="s">
        <v>144</v>
      </c>
      <c r="I14" s="2" t="s">
        <v>73</v>
      </c>
    </row>
    <row r="15" customHeight="1" spans="2:9">
      <c r="B15" s="1" t="s">
        <v>131</v>
      </c>
      <c r="C15" s="1" t="s">
        <v>132</v>
      </c>
      <c r="D15" s="1" t="s">
        <v>124</v>
      </c>
      <c r="E15" s="1" t="s">
        <v>125</v>
      </c>
      <c r="F15" s="1" t="s">
        <v>126</v>
      </c>
      <c r="G15" s="1">
        <v>4</v>
      </c>
      <c r="H15" s="3" t="s">
        <v>145</v>
      </c>
      <c r="I15" s="3" t="s">
        <v>90</v>
      </c>
    </row>
    <row r="16" customHeight="1" spans="2:9">
      <c r="B16" s="1" t="s">
        <v>135</v>
      </c>
      <c r="C16" s="1" t="s">
        <v>136</v>
      </c>
      <c r="D16" s="1" t="s">
        <v>26</v>
      </c>
      <c r="E16" s="1" t="s">
        <v>121</v>
      </c>
      <c r="F16" s="1" t="s">
        <v>31</v>
      </c>
      <c r="G16" s="1">
        <v>2</v>
      </c>
      <c r="H16" s="5" t="s">
        <v>146</v>
      </c>
      <c r="I16" s="5" t="s">
        <v>105</v>
      </c>
    </row>
    <row r="18" customHeight="1" spans="1:6">
      <c r="A18" s="1" t="s">
        <v>147</v>
      </c>
      <c r="B18" s="1">
        <f>VLOOKUP(B$11,B12:$G$16,6,FALSE)</f>
        <v>6</v>
      </c>
      <c r="C18" s="1">
        <f>VLOOKUP(C$11,C12:$G$16,5,FALSE)</f>
        <v>6</v>
      </c>
      <c r="D18" s="1">
        <f>VLOOKUP(D$11,D12:$G$16,4,FALSE)</f>
        <v>2</v>
      </c>
      <c r="E18" s="1">
        <f>VLOOKUP(E$11,E12:$G$16,3,FALSE)</f>
        <v>8</v>
      </c>
      <c r="F18" s="1">
        <f>VLOOKUP(F$11,F12:$G$16,2,FALSE)</f>
        <v>2</v>
      </c>
    </row>
  </sheetData>
  <mergeCells count="1">
    <mergeCell ref="C8:C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8" workbookViewId="0">
      <selection activeCell="A16" sqref="A16"/>
    </sheetView>
  </sheetViews>
  <sheetFormatPr defaultColWidth="20.8796296296296" defaultRowHeight="30" customHeight="1" outlineLevelCol="7"/>
  <cols>
    <col min="1" max="16384" width="20.8796296296296" style="1"/>
  </cols>
  <sheetData>
    <row r="1" hidden="1" customHeight="1"/>
    <row r="2" hidden="1" customHeight="1" spans="1:5">
      <c r="A2" s="1" t="s">
        <v>148</v>
      </c>
      <c r="B2" s="1" t="s">
        <v>149</v>
      </c>
      <c r="C2" s="1" t="s">
        <v>39</v>
      </c>
      <c r="D2" s="1" t="s">
        <v>150</v>
      </c>
      <c r="E2" s="1" t="s">
        <v>151</v>
      </c>
    </row>
    <row r="3" hidden="1" customHeight="1" spans="1:5">
      <c r="A3" s="1" t="s">
        <v>152</v>
      </c>
      <c r="B3" s="1" t="s">
        <v>153</v>
      </c>
      <c r="C3" s="1" t="s">
        <v>154</v>
      </c>
      <c r="D3" s="1" t="s">
        <v>155</v>
      </c>
      <c r="E3" s="1" t="s">
        <v>156</v>
      </c>
    </row>
    <row r="4" hidden="1" customHeight="1" spans="1:5">
      <c r="A4" s="1" t="s">
        <v>157</v>
      </c>
      <c r="B4" s="1" t="s">
        <v>158</v>
      </c>
      <c r="C4" s="1" t="s">
        <v>159</v>
      </c>
      <c r="D4" s="1" t="s">
        <v>160</v>
      </c>
      <c r="E4" s="1" t="s">
        <v>161</v>
      </c>
    </row>
    <row r="5" hidden="1" customHeight="1" spans="1:5">
      <c r="A5" s="1" t="s">
        <v>162</v>
      </c>
      <c r="B5" s="1" t="s">
        <v>163</v>
      </c>
      <c r="C5" s="1" t="s">
        <v>164</v>
      </c>
      <c r="D5" s="1" t="s">
        <v>165</v>
      </c>
      <c r="E5" s="1" t="s">
        <v>166</v>
      </c>
    </row>
    <row r="6" hidden="1" customHeight="1" spans="1:5">
      <c r="A6" s="1" t="s">
        <v>35</v>
      </c>
      <c r="B6" s="1" t="s">
        <v>167</v>
      </c>
      <c r="C6" s="1" t="s">
        <v>168</v>
      </c>
      <c r="D6" s="1" t="s">
        <v>41</v>
      </c>
      <c r="E6" s="1" t="s">
        <v>43</v>
      </c>
    </row>
    <row r="7" hidden="1" customHeight="1"/>
    <row r="8" customHeight="1" spans="1:5">
      <c r="A8" s="1" t="str">
        <f>[1]表2!E10</f>
        <v>本金没有损失就好</v>
      </c>
      <c r="B8" s="1" t="str">
        <f>[1]表2!E11</f>
        <v>年化收益4-6%</v>
      </c>
      <c r="C8" s="1" t="str">
        <f>[1]表2!E12</f>
        <v>只有赚钱，没有亏过</v>
      </c>
      <c r="D8" s="1" t="str">
        <f>[1]表2!E13</f>
        <v>投资过金融衍生品</v>
      </c>
      <c r="E8" s="1" t="str">
        <f>[1]表2!E14</f>
        <v>50%以上的价格波动（亏损/赚钱）</v>
      </c>
    </row>
    <row r="9" customHeight="1" spans="1:6">
      <c r="A9" s="1" t="s">
        <v>152</v>
      </c>
      <c r="B9" s="1" t="s">
        <v>167</v>
      </c>
      <c r="C9" s="1" t="s">
        <v>39</v>
      </c>
      <c r="D9" s="1" t="s">
        <v>41</v>
      </c>
      <c r="E9" s="1" t="s">
        <v>43</v>
      </c>
      <c r="F9" s="1">
        <v>10</v>
      </c>
    </row>
    <row r="10" customHeight="1" spans="1:6">
      <c r="A10" s="1" t="s">
        <v>148</v>
      </c>
      <c r="B10" s="1" t="s">
        <v>169</v>
      </c>
      <c r="C10" s="1" t="s">
        <v>154</v>
      </c>
      <c r="D10" s="1" t="s">
        <v>165</v>
      </c>
      <c r="E10" s="1" t="s">
        <v>166</v>
      </c>
      <c r="F10" s="1">
        <v>8</v>
      </c>
    </row>
    <row r="11" customHeight="1" spans="1:6">
      <c r="A11" s="1" t="s">
        <v>157</v>
      </c>
      <c r="B11" s="1" t="s">
        <v>170</v>
      </c>
      <c r="C11" s="1" t="s">
        <v>159</v>
      </c>
      <c r="D11" s="1" t="s">
        <v>160</v>
      </c>
      <c r="E11" s="1" t="s">
        <v>161</v>
      </c>
      <c r="F11" s="1">
        <v>6</v>
      </c>
    </row>
    <row r="12" customHeight="1" spans="1:6">
      <c r="A12" s="1" t="s">
        <v>162</v>
      </c>
      <c r="B12" s="1" t="s">
        <v>37</v>
      </c>
      <c r="C12" s="1" t="s">
        <v>164</v>
      </c>
      <c r="D12" s="1" t="s">
        <v>155</v>
      </c>
      <c r="E12" s="1" t="s">
        <v>156</v>
      </c>
      <c r="F12" s="1">
        <v>4</v>
      </c>
    </row>
    <row r="13" customHeight="1" spans="1:6">
      <c r="A13" s="1" t="s">
        <v>35</v>
      </c>
      <c r="B13" s="1" t="s">
        <v>149</v>
      </c>
      <c r="C13" s="1" t="s">
        <v>168</v>
      </c>
      <c r="D13" s="1" t="s">
        <v>150</v>
      </c>
      <c r="E13" s="1" t="s">
        <v>151</v>
      </c>
      <c r="F13" s="1">
        <v>2</v>
      </c>
    </row>
    <row r="14" customHeight="1" spans="7:8">
      <c r="G14" s="2" t="s">
        <v>171</v>
      </c>
      <c r="H14" s="2" t="s">
        <v>172</v>
      </c>
    </row>
    <row r="15" customHeight="1" spans="1:8">
      <c r="A15" s="1">
        <f>VLOOKUP(A8,A9:F13,6,FALSE)</f>
        <v>2</v>
      </c>
      <c r="B15" s="1">
        <f>VLOOKUP(B8,B9:F13,5,FALSE)</f>
        <v>4</v>
      </c>
      <c r="C15" s="1">
        <f>VLOOKUP(C8,C9:F13,4,FALSE)</f>
        <v>10</v>
      </c>
      <c r="D15" s="1">
        <f>VLOOKUP(D8,D9:F13,3,FALSE)</f>
        <v>10</v>
      </c>
      <c r="E15" s="1">
        <f>VLOOKUP(E8,E9:F13,2,FALSE)</f>
        <v>10</v>
      </c>
      <c r="G15" s="3" t="s">
        <v>173</v>
      </c>
      <c r="H15" s="3" t="s">
        <v>174</v>
      </c>
    </row>
    <row r="16" customHeight="1" spans="1:8">
      <c r="A16" s="4">
        <f>SUM(A15:E15)</f>
        <v>36</v>
      </c>
      <c r="G16" s="5" t="s">
        <v>175</v>
      </c>
      <c r="H16" s="5" t="s">
        <v>176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理财第一步</vt:lpstr>
      <vt:lpstr>Sheet2</vt:lpstr>
      <vt:lpstr>理财第二步</vt:lpstr>
      <vt:lpstr>理财第三步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森兰诺竣</cp:lastModifiedBy>
  <dcterms:created xsi:type="dcterms:W3CDTF">2015-06-05T18:19:00Z</dcterms:created>
  <dcterms:modified xsi:type="dcterms:W3CDTF">2019-08-18T14:08:16Z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